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БОУЛИНГ\Кубок Главы\РЕЗУЛЬТАТЫ\Таблицы\"/>
    </mc:Choice>
  </mc:AlternateContent>
  <bookViews>
    <workbookView xWindow="120" yWindow="120" windowWidth="9720" windowHeight="7320" tabRatio="751" activeTab="5"/>
  </bookViews>
  <sheets>
    <sheet name="1-ый тур (отборочные)" sheetId="11" r:id="rId1"/>
    <sheet name="2-ой тур (полуфинал)" sheetId="12" r:id="rId2"/>
    <sheet name="3-ий тур (финал)" sheetId="13" r:id="rId3"/>
    <sheet name="Командное первенство" sheetId="14" r:id="rId4"/>
    <sheet name="Личное первенство (мужчины)" sheetId="15" r:id="rId5"/>
    <sheet name="Личное первенство (женщины)" sheetId="16" r:id="rId6"/>
  </sheets>
  <calcPr calcId="162913"/>
</workbook>
</file>

<file path=xl/calcChain.xml><?xml version="1.0" encoding="utf-8"?>
<calcChain xmlns="http://schemas.openxmlformats.org/spreadsheetml/2006/main">
  <c r="F76" i="16" l="1"/>
  <c r="G76" i="16" s="1"/>
  <c r="F66" i="16"/>
  <c r="G66" i="16" s="1"/>
  <c r="F60" i="16"/>
  <c r="G60" i="16" s="1"/>
  <c r="F44" i="16"/>
  <c r="G44" i="16" s="1"/>
  <c r="F29" i="16"/>
  <c r="G29" i="16" s="1"/>
  <c r="E26" i="14"/>
  <c r="E25" i="14"/>
  <c r="E24" i="14"/>
  <c r="E23" i="14"/>
  <c r="E22" i="14"/>
  <c r="E21" i="14"/>
  <c r="E20" i="14"/>
  <c r="H19" i="14"/>
  <c r="E19" i="14"/>
  <c r="H18" i="14"/>
  <c r="E18" i="14"/>
  <c r="H17" i="14"/>
  <c r="E17" i="14"/>
  <c r="H16" i="14"/>
  <c r="E16" i="14"/>
  <c r="H15" i="14"/>
  <c r="E15" i="14"/>
  <c r="H14" i="14"/>
  <c r="E14" i="14"/>
  <c r="K13" i="14"/>
  <c r="H13" i="14"/>
  <c r="E13" i="14"/>
  <c r="K12" i="14"/>
  <c r="H12" i="14"/>
  <c r="E12" i="14"/>
  <c r="K11" i="14"/>
  <c r="H11" i="14"/>
  <c r="E11" i="14"/>
  <c r="K10" i="14"/>
  <c r="H10" i="14"/>
  <c r="E10" i="14"/>
  <c r="K9" i="14"/>
  <c r="H9" i="14"/>
  <c r="E9" i="14"/>
  <c r="K8" i="14"/>
  <c r="H8" i="14"/>
  <c r="E8" i="14"/>
  <c r="G60" i="13"/>
  <c r="F60" i="13"/>
  <c r="E60" i="13"/>
  <c r="D60" i="13"/>
  <c r="H59" i="13"/>
  <c r="I59" i="13" s="1"/>
  <c r="H58" i="13"/>
  <c r="I58" i="13" s="1"/>
  <c r="H57" i="13"/>
  <c r="H60" i="13" s="1"/>
  <c r="I56" i="13"/>
  <c r="H56" i="13"/>
  <c r="H55" i="13"/>
  <c r="I55" i="13" s="1"/>
  <c r="G51" i="13"/>
  <c r="F51" i="13"/>
  <c r="E51" i="13"/>
  <c r="D51" i="13"/>
  <c r="H50" i="13"/>
  <c r="I50" i="13" s="1"/>
  <c r="H49" i="13"/>
  <c r="I49" i="13" s="1"/>
  <c r="H48" i="13"/>
  <c r="I48" i="13" s="1"/>
  <c r="H47" i="13"/>
  <c r="I47" i="13" s="1"/>
  <c r="H46" i="13"/>
  <c r="H51" i="13" s="1"/>
  <c r="G42" i="13"/>
  <c r="F42" i="13"/>
  <c r="E42" i="13"/>
  <c r="D42" i="13"/>
  <c r="H41" i="13"/>
  <c r="I41" i="13" s="1"/>
  <c r="H40" i="13"/>
  <c r="I40" i="13" s="1"/>
  <c r="I39" i="13"/>
  <c r="H39" i="13"/>
  <c r="H38" i="13"/>
  <c r="I38" i="13" s="1"/>
  <c r="H37" i="13"/>
  <c r="I37" i="13" s="1"/>
  <c r="G33" i="13"/>
  <c r="F33" i="13"/>
  <c r="E33" i="13"/>
  <c r="D33" i="13"/>
  <c r="H32" i="13"/>
  <c r="I32" i="13" s="1"/>
  <c r="H31" i="13"/>
  <c r="I31" i="13" s="1"/>
  <c r="H30" i="13"/>
  <c r="I30" i="13" s="1"/>
  <c r="H29" i="13"/>
  <c r="I29" i="13" s="1"/>
  <c r="H28" i="13"/>
  <c r="I28" i="13" s="1"/>
  <c r="G24" i="13"/>
  <c r="F24" i="13"/>
  <c r="E24" i="13"/>
  <c r="D24" i="13"/>
  <c r="H23" i="13"/>
  <c r="I23" i="13" s="1"/>
  <c r="I22" i="13"/>
  <c r="H22" i="13"/>
  <c r="H21" i="13"/>
  <c r="I21" i="13" s="1"/>
  <c r="H20" i="13"/>
  <c r="I20" i="13" s="1"/>
  <c r="H19" i="13"/>
  <c r="I19" i="13" s="1"/>
  <c r="G15" i="13"/>
  <c r="F15" i="13"/>
  <c r="E15" i="13"/>
  <c r="D15" i="13"/>
  <c r="H14" i="13"/>
  <c r="I14" i="13" s="1"/>
  <c r="H13" i="13"/>
  <c r="I13" i="13" s="1"/>
  <c r="H12" i="13"/>
  <c r="I12" i="13" s="1"/>
  <c r="H11" i="13"/>
  <c r="H15" i="13" s="1"/>
  <c r="I10" i="13"/>
  <c r="H10" i="13"/>
  <c r="F114" i="12"/>
  <c r="E114" i="12"/>
  <c r="D114" i="12"/>
  <c r="G113" i="12"/>
  <c r="H113" i="12" s="1"/>
  <c r="G112" i="12"/>
  <c r="H112" i="12" s="1"/>
  <c r="G111" i="12"/>
  <c r="H111" i="12" s="1"/>
  <c r="H110" i="12"/>
  <c r="G110" i="12"/>
  <c r="G109" i="12"/>
  <c r="G114" i="12" s="1"/>
  <c r="F105" i="12"/>
  <c r="E105" i="12"/>
  <c r="D105" i="12"/>
  <c r="G104" i="12"/>
  <c r="H104" i="12" s="1"/>
  <c r="G103" i="12"/>
  <c r="H103" i="12" s="1"/>
  <c r="G102" i="12"/>
  <c r="H102" i="12" s="1"/>
  <c r="H101" i="12"/>
  <c r="G101" i="12"/>
  <c r="G100" i="12"/>
  <c r="H100" i="12" s="1"/>
  <c r="F96" i="12"/>
  <c r="E96" i="12"/>
  <c r="D96" i="12"/>
  <c r="G95" i="12"/>
  <c r="H95" i="12" s="1"/>
  <c r="G94" i="12"/>
  <c r="H94" i="12" s="1"/>
  <c r="G93" i="12"/>
  <c r="H93" i="12" s="1"/>
  <c r="H92" i="12"/>
  <c r="G92" i="12"/>
  <c r="G91" i="12"/>
  <c r="H91" i="12" s="1"/>
  <c r="F87" i="12"/>
  <c r="E87" i="12"/>
  <c r="D87" i="12"/>
  <c r="G86" i="12"/>
  <c r="H86" i="12" s="1"/>
  <c r="G85" i="12"/>
  <c r="H85" i="12" s="1"/>
  <c r="G84" i="12"/>
  <c r="G87" i="12" s="1"/>
  <c r="H83" i="12"/>
  <c r="G83" i="12"/>
  <c r="G82" i="12"/>
  <c r="H82" i="12" s="1"/>
  <c r="F78" i="12"/>
  <c r="E78" i="12"/>
  <c r="D78" i="12"/>
  <c r="G77" i="12"/>
  <c r="H77" i="12" s="1"/>
  <c r="G76" i="12"/>
  <c r="H76" i="12" s="1"/>
  <c r="G75" i="12"/>
  <c r="G78" i="12" s="1"/>
  <c r="H74" i="12"/>
  <c r="G74" i="12"/>
  <c r="G73" i="12"/>
  <c r="H73" i="12" s="1"/>
  <c r="F69" i="12"/>
  <c r="E69" i="12"/>
  <c r="D69" i="12"/>
  <c r="G68" i="12"/>
  <c r="H68" i="12" s="1"/>
  <c r="G67" i="12"/>
  <c r="H67" i="12" s="1"/>
  <c r="G66" i="12"/>
  <c r="H66" i="12" s="1"/>
  <c r="H65" i="12"/>
  <c r="G65" i="12"/>
  <c r="G64" i="12"/>
  <c r="H64" i="12" s="1"/>
  <c r="F60" i="12"/>
  <c r="E60" i="12"/>
  <c r="D60" i="12"/>
  <c r="G59" i="12"/>
  <c r="H59" i="12" s="1"/>
  <c r="G58" i="12"/>
  <c r="H58" i="12" s="1"/>
  <c r="G57" i="12"/>
  <c r="G60" i="12" s="1"/>
  <c r="H56" i="12"/>
  <c r="G56" i="12"/>
  <c r="G55" i="12"/>
  <c r="H55" i="12" s="1"/>
  <c r="F51" i="12"/>
  <c r="E51" i="12"/>
  <c r="D51" i="12"/>
  <c r="G50" i="12"/>
  <c r="H50" i="12" s="1"/>
  <c r="G49" i="12"/>
  <c r="H49" i="12" s="1"/>
  <c r="G48" i="12"/>
  <c r="H48" i="12" s="1"/>
  <c r="H47" i="12"/>
  <c r="G47" i="12"/>
  <c r="G46" i="12"/>
  <c r="H46" i="12" s="1"/>
  <c r="F42" i="12"/>
  <c r="E42" i="12"/>
  <c r="D42" i="12"/>
  <c r="G41" i="12"/>
  <c r="H41" i="12" s="1"/>
  <c r="G40" i="12"/>
  <c r="H40" i="12" s="1"/>
  <c r="G39" i="12"/>
  <c r="G42" i="12" s="1"/>
  <c r="H38" i="12"/>
  <c r="G38" i="12"/>
  <c r="G37" i="12"/>
  <c r="H37" i="12" s="1"/>
  <c r="F33" i="12"/>
  <c r="E33" i="12"/>
  <c r="D33" i="12"/>
  <c r="G32" i="12"/>
  <c r="H32" i="12" s="1"/>
  <c r="G31" i="12"/>
  <c r="H31" i="12" s="1"/>
  <c r="G30" i="12"/>
  <c r="H30" i="12" s="1"/>
  <c r="H29" i="12"/>
  <c r="G29" i="12"/>
  <c r="G28" i="12"/>
  <c r="H28" i="12" s="1"/>
  <c r="F24" i="12"/>
  <c r="E24" i="12"/>
  <c r="D24" i="12"/>
  <c r="G23" i="12"/>
  <c r="H23" i="12" s="1"/>
  <c r="G22" i="12"/>
  <c r="H22" i="12" s="1"/>
  <c r="G21" i="12"/>
  <c r="H21" i="12" s="1"/>
  <c r="H20" i="12"/>
  <c r="G20" i="12"/>
  <c r="G19" i="12"/>
  <c r="H19" i="12" s="1"/>
  <c r="F15" i="12"/>
  <c r="E15" i="12"/>
  <c r="D15" i="12"/>
  <c r="G14" i="12"/>
  <c r="H14" i="12" s="1"/>
  <c r="G13" i="12"/>
  <c r="H13" i="12" s="1"/>
  <c r="G12" i="12"/>
  <c r="H12" i="12" s="1"/>
  <c r="H11" i="12"/>
  <c r="G11" i="12"/>
  <c r="G10" i="12"/>
  <c r="H10" i="12" s="1"/>
  <c r="J55" i="13" l="1"/>
  <c r="I60" i="13"/>
  <c r="I51" i="13"/>
  <c r="J46" i="13"/>
  <c r="I15" i="13"/>
  <c r="J10" i="13"/>
  <c r="H42" i="13"/>
  <c r="I11" i="13"/>
  <c r="I46" i="13"/>
  <c r="H24" i="13"/>
  <c r="H33" i="13"/>
  <c r="I57" i="13"/>
  <c r="I73" i="12"/>
  <c r="H78" i="12"/>
  <c r="H87" i="12"/>
  <c r="I82" i="12"/>
  <c r="I109" i="12"/>
  <c r="H114" i="12"/>
  <c r="I37" i="12"/>
  <c r="H42" i="12"/>
  <c r="H60" i="12"/>
  <c r="I55" i="12"/>
  <c r="G24" i="12"/>
  <c r="H39" i="12"/>
  <c r="G51" i="12"/>
  <c r="G69" i="12"/>
  <c r="G96" i="12"/>
  <c r="H109" i="12"/>
  <c r="G15" i="12"/>
  <c r="G33" i="12"/>
  <c r="H57" i="12"/>
  <c r="H75" i="12"/>
  <c r="H84" i="12"/>
  <c r="G105" i="12"/>
  <c r="E177" i="11"/>
  <c r="D177" i="11"/>
  <c r="G176" i="11"/>
  <c r="F176" i="11"/>
  <c r="F175" i="11"/>
  <c r="G175" i="11" s="1"/>
  <c r="F174" i="11"/>
  <c r="G174" i="11" s="1"/>
  <c r="F173" i="11"/>
  <c r="F177" i="11" s="1"/>
  <c r="G172" i="11"/>
  <c r="F172" i="11"/>
  <c r="E168" i="11"/>
  <c r="D168" i="11"/>
  <c r="F167" i="11"/>
  <c r="G167" i="11" s="1"/>
  <c r="G166" i="11"/>
  <c r="F166" i="11"/>
  <c r="F165" i="11"/>
  <c r="G165" i="11" s="1"/>
  <c r="F164" i="11"/>
  <c r="G164" i="11" s="1"/>
  <c r="G163" i="11"/>
  <c r="F163" i="11"/>
  <c r="F168" i="11" s="1"/>
  <c r="E159" i="11"/>
  <c r="D159" i="11"/>
  <c r="F158" i="11"/>
  <c r="G158" i="11" s="1"/>
  <c r="G157" i="11"/>
  <c r="F157" i="11"/>
  <c r="F156" i="11"/>
  <c r="G156" i="11" s="1"/>
  <c r="F155" i="11"/>
  <c r="G155" i="11" s="1"/>
  <c r="F154" i="11"/>
  <c r="F159" i="11" s="1"/>
  <c r="E150" i="11"/>
  <c r="D150" i="11"/>
  <c r="F149" i="11"/>
  <c r="G149" i="11" s="1"/>
  <c r="F148" i="11"/>
  <c r="G148" i="11" s="1"/>
  <c r="G147" i="11"/>
  <c r="F147" i="11"/>
  <c r="F146" i="11"/>
  <c r="G146" i="11" s="1"/>
  <c r="F145" i="11"/>
  <c r="F150" i="11" s="1"/>
  <c r="E141" i="11"/>
  <c r="D141" i="11"/>
  <c r="F140" i="11"/>
  <c r="G140" i="11" s="1"/>
  <c r="F139" i="11"/>
  <c r="G139" i="11" s="1"/>
  <c r="G138" i="11"/>
  <c r="F138" i="11"/>
  <c r="F137" i="11"/>
  <c r="G137" i="11" s="1"/>
  <c r="F136" i="11"/>
  <c r="F141" i="11" s="1"/>
  <c r="E132" i="11"/>
  <c r="D132" i="11"/>
  <c r="F131" i="11"/>
  <c r="G131" i="11" s="1"/>
  <c r="F130" i="11"/>
  <c r="G130" i="11" s="1"/>
  <c r="F129" i="11"/>
  <c r="F132" i="11" s="1"/>
  <c r="G128" i="11"/>
  <c r="F128" i="11"/>
  <c r="F127" i="11"/>
  <c r="G127" i="11" s="1"/>
  <c r="F123" i="11"/>
  <c r="H118" i="11" s="1"/>
  <c r="E123" i="11"/>
  <c r="D123" i="11"/>
  <c r="F122" i="11"/>
  <c r="G122" i="11" s="1"/>
  <c r="F121" i="11"/>
  <c r="G121" i="11" s="1"/>
  <c r="F120" i="11"/>
  <c r="G120" i="11" s="1"/>
  <c r="G119" i="11"/>
  <c r="F119" i="11"/>
  <c r="F118" i="11"/>
  <c r="G118" i="11" s="1"/>
  <c r="E114" i="11"/>
  <c r="D114" i="11"/>
  <c r="G113" i="11"/>
  <c r="F113" i="11"/>
  <c r="F112" i="11"/>
  <c r="G112" i="11" s="1"/>
  <c r="F111" i="11"/>
  <c r="G111" i="11" s="1"/>
  <c r="F110" i="11"/>
  <c r="F114" i="11" s="1"/>
  <c r="F109" i="11"/>
  <c r="G109" i="11" s="1"/>
  <c r="E105" i="11"/>
  <c r="D105" i="11"/>
  <c r="G104" i="11"/>
  <c r="F104" i="11"/>
  <c r="F103" i="11"/>
  <c r="G103" i="11" s="1"/>
  <c r="F102" i="11"/>
  <c r="G102" i="11" s="1"/>
  <c r="F101" i="11"/>
  <c r="F105" i="11" s="1"/>
  <c r="G100" i="11"/>
  <c r="F100" i="11"/>
  <c r="E96" i="11"/>
  <c r="D96" i="11"/>
  <c r="F95" i="11"/>
  <c r="G95" i="11" s="1"/>
  <c r="G94" i="11"/>
  <c r="F94" i="11"/>
  <c r="F93" i="11"/>
  <c r="G93" i="11" s="1"/>
  <c r="F92" i="11"/>
  <c r="G92" i="11" s="1"/>
  <c r="G91" i="11"/>
  <c r="F91" i="11"/>
  <c r="F96" i="11" s="1"/>
  <c r="E87" i="11"/>
  <c r="D87" i="11"/>
  <c r="F86" i="11"/>
  <c r="G86" i="11" s="1"/>
  <c r="G85" i="11"/>
  <c r="F85" i="11"/>
  <c r="F84" i="11"/>
  <c r="G84" i="11" s="1"/>
  <c r="F83" i="11"/>
  <c r="G83" i="11" s="1"/>
  <c r="F82" i="11"/>
  <c r="G82" i="11" s="1"/>
  <c r="E78" i="11"/>
  <c r="D78" i="11"/>
  <c r="F77" i="11"/>
  <c r="G77" i="11" s="1"/>
  <c r="F76" i="11"/>
  <c r="G76" i="11" s="1"/>
  <c r="G75" i="11"/>
  <c r="F75" i="11"/>
  <c r="F74" i="11"/>
  <c r="G74" i="11" s="1"/>
  <c r="F73" i="11"/>
  <c r="F78" i="11" s="1"/>
  <c r="E69" i="11"/>
  <c r="D69" i="11"/>
  <c r="F68" i="11"/>
  <c r="G68" i="11" s="1"/>
  <c r="F67" i="11"/>
  <c r="G67" i="11" s="1"/>
  <c r="G66" i="11"/>
  <c r="F66" i="11"/>
  <c r="F65" i="11"/>
  <c r="G65" i="11" s="1"/>
  <c r="F64" i="11"/>
  <c r="F69" i="11" s="1"/>
  <c r="E60" i="11"/>
  <c r="D60" i="11"/>
  <c r="F59" i="11"/>
  <c r="G59" i="11" s="1"/>
  <c r="F58" i="11"/>
  <c r="G58" i="11" s="1"/>
  <c r="F57" i="11"/>
  <c r="F60" i="11" s="1"/>
  <c r="G56" i="11"/>
  <c r="F56" i="11"/>
  <c r="F55" i="11"/>
  <c r="G55" i="11" s="1"/>
  <c r="E51" i="11"/>
  <c r="D51" i="11"/>
  <c r="F50" i="11"/>
  <c r="G50" i="11" s="1"/>
  <c r="F49" i="11"/>
  <c r="G49" i="11" s="1"/>
  <c r="F48" i="11"/>
  <c r="G48" i="11" s="1"/>
  <c r="G47" i="11"/>
  <c r="F47" i="11"/>
  <c r="F46" i="11"/>
  <c r="G46" i="11" s="1"/>
  <c r="E42" i="11"/>
  <c r="D42" i="11"/>
  <c r="G41" i="11"/>
  <c r="F41" i="11"/>
  <c r="F40" i="11"/>
  <c r="G40" i="11" s="1"/>
  <c r="F39" i="11"/>
  <c r="G39" i="11" s="1"/>
  <c r="F38" i="11"/>
  <c r="F42" i="11" s="1"/>
  <c r="F37" i="11"/>
  <c r="G37" i="11" s="1"/>
  <c r="E33" i="11"/>
  <c r="D33" i="11"/>
  <c r="G32" i="11"/>
  <c r="F32" i="11"/>
  <c r="F31" i="11"/>
  <c r="G31" i="11" s="1"/>
  <c r="F30" i="11"/>
  <c r="G30" i="11" s="1"/>
  <c r="F29" i="11"/>
  <c r="G29" i="11" s="1"/>
  <c r="G28" i="11"/>
  <c r="F28" i="11"/>
  <c r="E24" i="11"/>
  <c r="D24" i="11"/>
  <c r="F23" i="11"/>
  <c r="G23" i="11" s="1"/>
  <c r="G22" i="11"/>
  <c r="F22" i="11"/>
  <c r="F21" i="11"/>
  <c r="G21" i="11" s="1"/>
  <c r="F20" i="11"/>
  <c r="G20" i="11" s="1"/>
  <c r="G19" i="11"/>
  <c r="F19" i="11"/>
  <c r="F24" i="11" s="1"/>
  <c r="E15" i="11"/>
  <c r="D15" i="11"/>
  <c r="F14" i="11"/>
  <c r="G14" i="11" s="1"/>
  <c r="G13" i="11"/>
  <c r="F13" i="11"/>
  <c r="F12" i="11"/>
  <c r="G12" i="11" s="1"/>
  <c r="F11" i="11"/>
  <c r="G11" i="11" s="1"/>
  <c r="F10" i="11"/>
  <c r="G10" i="11" s="1"/>
  <c r="I42" i="13" l="1"/>
  <c r="J37" i="13"/>
  <c r="I33" i="13"/>
  <c r="J28" i="13"/>
  <c r="J19" i="13"/>
  <c r="I24" i="13"/>
  <c r="H15" i="12"/>
  <c r="I10" i="12"/>
  <c r="H96" i="12"/>
  <c r="I91" i="12"/>
  <c r="I100" i="12"/>
  <c r="H105" i="12"/>
  <c r="I28" i="12"/>
  <c r="H33" i="12"/>
  <c r="H69" i="12"/>
  <c r="I64" i="12"/>
  <c r="I46" i="12"/>
  <c r="H51" i="12"/>
  <c r="H24" i="12"/>
  <c r="I19" i="12"/>
  <c r="G60" i="11"/>
  <c r="H55" i="11"/>
  <c r="H109" i="11"/>
  <c r="G114" i="11"/>
  <c r="G150" i="11"/>
  <c r="H145" i="11"/>
  <c r="H163" i="11"/>
  <c r="G168" i="11"/>
  <c r="G24" i="11"/>
  <c r="H19" i="11"/>
  <c r="H127" i="11"/>
  <c r="G132" i="11"/>
  <c r="H172" i="11"/>
  <c r="G177" i="11"/>
  <c r="H100" i="11"/>
  <c r="G105" i="11"/>
  <c r="G141" i="11"/>
  <c r="H136" i="11"/>
  <c r="G159" i="11"/>
  <c r="H154" i="11"/>
  <c r="G69" i="11"/>
  <c r="H64" i="11"/>
  <c r="G78" i="11"/>
  <c r="H73" i="11"/>
  <c r="H91" i="11"/>
  <c r="G96" i="11"/>
  <c r="H37" i="11"/>
  <c r="G42" i="11"/>
  <c r="G38" i="11"/>
  <c r="F51" i="11"/>
  <c r="G110" i="11"/>
  <c r="G154" i="11"/>
  <c r="G73" i="11"/>
  <c r="G145" i="11"/>
  <c r="G173" i="11"/>
  <c r="F15" i="11"/>
  <c r="F87" i="11"/>
  <c r="G129" i="11"/>
  <c r="G101" i="11"/>
  <c r="G123" i="11"/>
  <c r="F33" i="11"/>
  <c r="G64" i="11"/>
  <c r="G136" i="11"/>
  <c r="G57" i="11"/>
  <c r="G51" i="11" l="1"/>
  <c r="H46" i="11"/>
  <c r="H28" i="11"/>
  <c r="G33" i="11"/>
  <c r="G87" i="11"/>
  <c r="H82" i="11"/>
  <c r="G15" i="11"/>
  <c r="H10" i="11"/>
</calcChain>
</file>

<file path=xl/sharedStrings.xml><?xml version="1.0" encoding="utf-8"?>
<sst xmlns="http://schemas.openxmlformats.org/spreadsheetml/2006/main" count="1395" uniqueCount="254">
  <si>
    <t>1 игра</t>
  </si>
  <si>
    <t>2 игра</t>
  </si>
  <si>
    <t>Ситников Алексей Николаевич</t>
  </si>
  <si>
    <t>Финансовое управление</t>
  </si>
  <si>
    <t>Управление жилищного фонда</t>
  </si>
  <si>
    <t>Управление по делам культуры и искусства</t>
  </si>
  <si>
    <t>Гаврицков Владимир Александрович</t>
  </si>
  <si>
    <t>№</t>
  </si>
  <si>
    <t>ИТОГ</t>
  </si>
  <si>
    <t>МЕСТО</t>
  </si>
  <si>
    <t>Норильский городской Совет депутатов</t>
  </si>
  <si>
    <t>Управление экономики</t>
  </si>
  <si>
    <t>3 игра</t>
  </si>
  <si>
    <t>Сапожников Андрей Анатольевич</t>
  </si>
  <si>
    <t>Женихова Евгения Викторовна</t>
  </si>
  <si>
    <t>Егорова Анна Александровна</t>
  </si>
  <si>
    <t xml:space="preserve">Управление по персоналу </t>
  </si>
  <si>
    <t>Ушанева Нина Николаевна</t>
  </si>
  <si>
    <t>Управление по персоналу</t>
  </si>
  <si>
    <t>4 игра</t>
  </si>
  <si>
    <t>Клюева Наталья Леонидовна</t>
  </si>
  <si>
    <t>Куркин Игорь Николаевич</t>
  </si>
  <si>
    <t>Папанцева Юлия Владимировна</t>
  </si>
  <si>
    <t>Драга Кристина Игоревна</t>
  </si>
  <si>
    <t>2-ой тур соревнований (полуфинал)</t>
  </si>
  <si>
    <t>дорожки:</t>
  </si>
  <si>
    <t>командный результат:</t>
  </si>
  <si>
    <t>Захаров Андрей Артурович</t>
  </si>
  <si>
    <t>Кайерканское территориальное управление</t>
  </si>
  <si>
    <t>Результат</t>
  </si>
  <si>
    <t>Команда</t>
  </si>
  <si>
    <t>Петров Олег Вадимович</t>
  </si>
  <si>
    <t>Морозова Ольга Ивановна</t>
  </si>
  <si>
    <t>МКУ "Служба спасения"</t>
  </si>
  <si>
    <t>МКУ "Управление муниципальных закупок"</t>
  </si>
  <si>
    <t>Синеокова Лилия Сергеевна</t>
  </si>
  <si>
    <t>Чижова Елена Геннадьевна</t>
  </si>
  <si>
    <t>МКУ "Обеспечивающий комплекс учреждений общего и дошкольного образования"</t>
  </si>
  <si>
    <t>МКУ "ОК учреждений общего и дошкольного образования"</t>
  </si>
  <si>
    <t>Результаты игр в турах</t>
  </si>
  <si>
    <t>Средний</t>
  </si>
  <si>
    <t>1-ый тур (отборочные)</t>
  </si>
  <si>
    <t>2-ой тур (полуфинал)</t>
  </si>
  <si>
    <t>-</t>
  </si>
  <si>
    <t>победитель и призёры турнира
в личном зачете среди мужчин</t>
  </si>
  <si>
    <t>лучший результат участника турнира в трёх турах</t>
  </si>
  <si>
    <t>победитель и призёры турнира
в личном зачете среди женщин</t>
  </si>
  <si>
    <t>лучшая игра турнира среди всех участников турнира - женщин</t>
  </si>
  <si>
    <t>Софина Анна Васильевна</t>
  </si>
  <si>
    <t>1-ый тур соревнований (отборочные)</t>
  </si>
  <si>
    <t>Болгов Евгений Викторович</t>
  </si>
  <si>
    <t>Сидоров Алексей Николаевич</t>
  </si>
  <si>
    <t>Никулина Елена Владимировна</t>
  </si>
  <si>
    <t>Вальтер Денис Вячеславович</t>
  </si>
  <si>
    <t>Степанова Ксения Валериевна</t>
  </si>
  <si>
    <t>Белов Юрий Юрьевич</t>
  </si>
  <si>
    <t>Чуланова Виктория Викторовна</t>
  </si>
  <si>
    <t>Чуйкова Елена Владимировна</t>
  </si>
  <si>
    <t>Смирнов Борис Юрьевич</t>
  </si>
  <si>
    <t>Место
в туре</t>
  </si>
  <si>
    <t>1-ый тур
(отборочные)</t>
  </si>
  <si>
    <t>2-ой тур
(полуфинал)</t>
  </si>
  <si>
    <t>3-ий тур
(финал)</t>
  </si>
  <si>
    <t>3-ий тур (финал)</t>
  </si>
  <si>
    <t>АНО "Агенство развития Норильска"</t>
  </si>
  <si>
    <t>Тулина Мария Николаевна</t>
  </si>
  <si>
    <t>Демидов Кирилл Александрович</t>
  </si>
  <si>
    <t xml:space="preserve">Норильский городской Совет депутатов </t>
  </si>
  <si>
    <t xml:space="preserve">Григорьева Елена Николаевна </t>
  </si>
  <si>
    <t xml:space="preserve">Соловьева Елена Михайловна </t>
  </si>
  <si>
    <t xml:space="preserve">Софина Анна Васильевна </t>
  </si>
  <si>
    <t xml:space="preserve">Колчин Михаил Валерьевич </t>
  </si>
  <si>
    <t xml:space="preserve">Клюева Наталья Леонидовна </t>
  </si>
  <si>
    <t>МКУ "Управление атомобильных дорог города Норильска"</t>
  </si>
  <si>
    <t xml:space="preserve">Занина Татьяна Анатольевна </t>
  </si>
  <si>
    <t xml:space="preserve">Управление экономики </t>
  </si>
  <si>
    <t xml:space="preserve">Финансовое управление </t>
  </si>
  <si>
    <t xml:space="preserve">Марьева Татьяна Вячеславовна </t>
  </si>
  <si>
    <t xml:space="preserve">Смородина Татьяна Ильинична </t>
  </si>
  <si>
    <t xml:space="preserve">Безбородова Кристина Николаевна </t>
  </si>
  <si>
    <t>МКУ "Управление жилищно-коммунального хозяйства"</t>
  </si>
  <si>
    <t xml:space="preserve">Дмитриенко Татьяна Александровна </t>
  </si>
  <si>
    <t xml:space="preserve">Павлова Евгения Вячеславовна </t>
  </si>
  <si>
    <t>Грудцина Оксана Николаевна</t>
  </si>
  <si>
    <t>Верещагина Наталья Владимировна</t>
  </si>
  <si>
    <t xml:space="preserve">Преображенская Елена Ивановна </t>
  </si>
  <si>
    <t xml:space="preserve">Адамова Лариса Николаевна </t>
  </si>
  <si>
    <t xml:space="preserve">Гомжина Анна Павловна </t>
  </si>
  <si>
    <t xml:space="preserve">Савинкова Алена Сергеевна </t>
  </si>
  <si>
    <t xml:space="preserve">Корогод Виктория Сергеевна </t>
  </si>
  <si>
    <t xml:space="preserve">Управление муниципальных закупок </t>
  </si>
  <si>
    <t>Ибраев Руслан Рустемович</t>
  </si>
  <si>
    <t xml:space="preserve">Кайерканское территориальное управление </t>
  </si>
  <si>
    <t xml:space="preserve">Лавро Дарья Олеговна </t>
  </si>
  <si>
    <t>Смолина Олеся Игоревна</t>
  </si>
  <si>
    <t>Бабина Ольга Николаевна</t>
  </si>
  <si>
    <t xml:space="preserve">Шемрук Оксана Ивановна </t>
  </si>
  <si>
    <t xml:space="preserve">Павлова Ольга Николаевна </t>
  </si>
  <si>
    <t xml:space="preserve">Настенко Светлана Геннадьевна </t>
  </si>
  <si>
    <t xml:space="preserve">Суркова Ольга Ивановна </t>
  </si>
  <si>
    <t xml:space="preserve">Агентство развития Норильска </t>
  </si>
  <si>
    <t>Безъязыкова Елена Тимофеевна</t>
  </si>
  <si>
    <t>Иванова Ирина Игоревна</t>
  </si>
  <si>
    <t>Суровцев Александр Михайлович</t>
  </si>
  <si>
    <t xml:space="preserve">Управление имущества </t>
  </si>
  <si>
    <t>МКУ "Обеспеч. комплекс учреждений общего и дошкольного образования"</t>
  </si>
  <si>
    <t>Управление имущества</t>
  </si>
  <si>
    <t>х</t>
  </si>
  <si>
    <t>Средний
результат
игроков
в двух
играх</t>
  </si>
  <si>
    <t>Сумма
двух игр</t>
  </si>
  <si>
    <t>Сумма
трёх игр</t>
  </si>
  <si>
    <t>Средний
результат
игроков
в трёх
играх</t>
  </si>
  <si>
    <t>Сумма
четырёх
игр</t>
  </si>
  <si>
    <t>Средний
результат
игроков
в четырёх
играх</t>
  </si>
  <si>
    <t>Средний
результат
в четырёх
играх</t>
  </si>
  <si>
    <t>Сумма
двух
игр</t>
  </si>
  <si>
    <t>Средний
результат
в двух
играх</t>
  </si>
  <si>
    <t>Сумма
трёх
игр</t>
  </si>
  <si>
    <t>Средний
результат
в трёх
играх</t>
  </si>
  <si>
    <t>13, 19, 21 апреля 2023 года</t>
  </si>
  <si>
    <t>Маркова Светлана Николаевна</t>
  </si>
  <si>
    <t>Управление городского хозяйства</t>
  </si>
  <si>
    <t>Пискунов Павел Алексеевич</t>
  </si>
  <si>
    <t>Клявлин Виктор Рушатович</t>
  </si>
  <si>
    <t>Старостин Олег Анатольевич</t>
  </si>
  <si>
    <t>Богородская Ирина Викторовна</t>
  </si>
  <si>
    <t>Жидаль Марина Юрьевна</t>
  </si>
  <si>
    <t>Бочкарев Анатолий Сергеевич</t>
  </si>
  <si>
    <t>Бондаренко Ольга Николаевна</t>
  </si>
  <si>
    <t>Гарбарук Сергей Сергеевич</t>
  </si>
  <si>
    <t>Зарубин Андрей Игоревич</t>
  </si>
  <si>
    <t>Голешкова Анастасия Александровна</t>
  </si>
  <si>
    <t>Фартушная Елена Явдатовна</t>
  </si>
  <si>
    <t>Управление обеспечения деятельности</t>
  </si>
  <si>
    <t>Бородина Оксана Сергеевна</t>
  </si>
  <si>
    <t>Вахонина Александра Вячеславовна</t>
  </si>
  <si>
    <t>Криворучко Александр Николаевич</t>
  </si>
  <si>
    <t>Управление по спорту</t>
  </si>
  <si>
    <t>Лягин Алексей Юрьевич</t>
  </si>
  <si>
    <t>Панфилова Светлана Викторовна</t>
  </si>
  <si>
    <t>Панов Виталий Валентинович</t>
  </si>
  <si>
    <t>Ногина Елена Владимировна</t>
  </si>
  <si>
    <t>Замлынская Яна Александровна</t>
  </si>
  <si>
    <t>Бояркина Алла Николаевна</t>
  </si>
  <si>
    <t>Комлева Дарья Викторовна</t>
  </si>
  <si>
    <t>Яковлева Виктория Анатольевна</t>
  </si>
  <si>
    <t>Бусов Дмитрий Анатольевич</t>
  </si>
  <si>
    <t>Зеленский Андрей Николаевич</t>
  </si>
  <si>
    <t>Долголиков Владимир Александрович</t>
  </si>
  <si>
    <t>Гайнутдинова Роза Амировна</t>
  </si>
  <si>
    <t>Рамазанова Юля Сафиулловна</t>
  </si>
  <si>
    <t>Комарова Татьяна Алексеевна</t>
  </si>
  <si>
    <t>Отдел опеки и попечительства</t>
  </si>
  <si>
    <t>Барсукова Анастасия Павловна</t>
  </si>
  <si>
    <t>Пенслер Оксана Викторовна</t>
  </si>
  <si>
    <t>Алешко Ирина Юрьевна</t>
  </si>
  <si>
    <t>Игнатенко Анастасия Александровна</t>
  </si>
  <si>
    <t>Алдаева Оксана Анатольевна</t>
  </si>
  <si>
    <t>22 апреля 2023 года</t>
  </si>
  <si>
    <t>Довженко Таисия Ивановна</t>
  </si>
  <si>
    <t>Возиян Вячеслав Григорьевич</t>
  </si>
  <si>
    <t>Сощенкова Екатерина Михайловна</t>
  </si>
  <si>
    <t>25 апреля 2023 года</t>
  </si>
  <si>
    <t>Место</t>
  </si>
  <si>
    <t>лучшая игра турнира среди всех участников турнира - мужчин</t>
  </si>
  <si>
    <t>МКУ "Управление автомобильных дорог города Норильска"</t>
  </si>
  <si>
    <t>X</t>
  </si>
  <si>
    <t>1</t>
  </si>
  <si>
    <t>8</t>
  </si>
  <si>
    <t>9</t>
  </si>
  <si>
    <t>7</t>
  </si>
  <si>
    <t>6</t>
  </si>
  <si>
    <t>2</t>
  </si>
  <si>
    <t>4</t>
  </si>
  <si>
    <t>5</t>
  </si>
  <si>
    <t>3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</si>
  <si>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</si>
  <si>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</si>
  <si>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</si>
  <si>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</si>
  <si>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</si>
  <si>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</si>
  <si>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</si>
  <si>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</si>
  <si>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</si>
  <si>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</si>
  <si>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</si>
  <si>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</si>
  <si>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</si>
  <si>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</si>
  <si>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</si>
  <si>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</si>
  <si>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</si>
  <si>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</si>
  <si>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</si>
  <si>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19-20</t>
  </si>
  <si>
    <t>лучшая игра участника турнира в трёх турах</t>
  </si>
  <si>
    <t>лучший результат победителя и призёров турнира среди мужчин</t>
  </si>
  <si>
    <t>Управление по градостроительству и землепользованию</t>
  </si>
  <si>
    <t>Никоряк Мария Сергеевна</t>
  </si>
  <si>
    <t>Максимцова Анастасия Максимовна</t>
  </si>
  <si>
    <t>Ханахбеева Наталья Александровна</t>
  </si>
  <si>
    <t>Сарычева Алена Александровна</t>
  </si>
  <si>
    <t>Брюханова Людмила Евгеньевна</t>
  </si>
  <si>
    <t>Х</t>
  </si>
  <si>
    <t>лучший результат победителя и призёров турнира среди женщин</t>
  </si>
  <si>
    <t>31</t>
  </si>
  <si>
    <t>32</t>
  </si>
  <si>
    <t>33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</si>
  <si>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</si>
  <si>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</si>
  <si>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</si>
  <si>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</si>
  <si>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</si>
  <si>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</si>
  <si>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</si>
  <si>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</si>
  <si>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</si>
  <si>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</si>
  <si>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</si>
  <si>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</si>
  <si>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</si>
  <si>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</si>
  <si>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</si>
  <si>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</si>
  <si>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54</t>
  </si>
  <si>
    <t>55</t>
  </si>
  <si>
    <t>56</t>
  </si>
  <si>
    <t>59</t>
  </si>
  <si>
    <t>60</t>
  </si>
  <si>
    <t>61</t>
  </si>
  <si>
    <t>62</t>
  </si>
  <si>
    <t>63</t>
  </si>
  <si>
    <t>66</t>
  </si>
  <si>
    <t>победитель и призёры турнира
в командном зачете</t>
  </si>
  <si>
    <t>команды, прошедшие в следующий тур турнира</t>
  </si>
  <si>
    <t>результат победителя и призёров турнира в финале</t>
  </si>
  <si>
    <t>средний результат игроков команд победителя и призёров в финале</t>
  </si>
  <si>
    <t>Пашкевич Дарья Игоревна</t>
  </si>
  <si>
    <t>Герман Наталья Васильевна</t>
  </si>
  <si>
    <t>69</t>
  </si>
  <si>
    <t>70</t>
  </si>
  <si>
    <t>25-26</t>
  </si>
  <si>
    <t>29-30</t>
  </si>
  <si>
    <t>34-35</t>
  </si>
  <si>
    <t>52-53</t>
  </si>
  <si>
    <t>57-58</t>
  </si>
  <si>
    <t>64-65</t>
  </si>
  <si>
    <t>67-68</t>
  </si>
  <si>
    <t>З-ий тур соревнований (финал)</t>
  </si>
  <si>
    <t>Место
по
итогам
игр
турнира</t>
  </si>
  <si>
    <t>Ф.И.О. игрока</t>
  </si>
  <si>
    <t>7*</t>
  </si>
  <si>
    <t>МКУ "Управление жилищно-коммунального хозяйства" отказалось от участия в финале, поэтому в финале играла команда Управления экономики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</si>
</sst>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name val="Arial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2"/>
      <color indexed="10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sz val="14"/>
      <color theme="0" tint="-0.34998626667073579"/>
      <name val="Times New Roman"/>
      <family val="1"/>
      <charset val="204"/>
    </font>
    <font>
      <b/>
      <sz val="14"/>
      <color theme="0" tint="-0.34998626667073579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b/>
      <sz val="14"/>
      <color rgb="FFFFC000"/>
      <name val="Times New Roman"/>
      <family val="1"/>
      <charset val="204"/>
    </font>
    <font>
      <sz val="14"/>
      <color rgb="FFFF00FF"/>
      <name val="Times New Roman"/>
      <family val="1"/>
      <charset val="204"/>
    </font>
    <font>
      <b/>
      <sz val="14"/>
      <color rgb="FFFF66FF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theme="9" tint="0.59999389629810485"/>
      <name val="Times New Roman"/>
      <family val="1"/>
      <charset val="204"/>
    </font>
    <font>
      <b/>
      <sz val="14"/>
      <color theme="5" tint="0.79998168889431442"/>
      <name val="Times New Roman"/>
      <family val="1"/>
      <charset val="204"/>
    </font>
    <font>
      <b/>
      <sz val="12"/>
      <color theme="0" tint="-0.14999847407452621"/>
      <name val="Times New Roman"/>
      <family val="1"/>
      <charset val="204"/>
    </font>
    <font>
      <sz val="14"/>
      <color theme="0" tint="-0.14999847407452621"/>
      <name val="Times New Roman"/>
      <family val="1"/>
      <charset val="204"/>
    </font>
    <font>
      <sz val="14"/>
      <color theme="1" tint="0.249977111117893"/>
      <name val="Times New Roman"/>
      <family val="1"/>
      <charset val="204"/>
    </font>
    <font>
      <b/>
      <sz val="22"/>
      <color theme="0" tint="-4.9989318521683403E-2"/>
      <name val="Times New Roman"/>
      <family val="1"/>
      <charset val="204"/>
    </font>
    <font>
      <b/>
      <sz val="12"/>
      <color theme="5" tint="0.79998168889431442"/>
      <name val="Times New Roman"/>
      <family val="1"/>
      <charset val="204"/>
    </font>
    <font>
      <b/>
      <sz val="20"/>
      <color theme="7" tint="0.79998168889431442"/>
      <name val="Times New Roman"/>
      <family val="1"/>
      <charset val="204"/>
    </font>
    <font>
      <sz val="20"/>
      <color theme="7" tint="0.79998168889431442"/>
      <name val="Times New Roman"/>
      <family val="1"/>
      <charset val="204"/>
    </font>
    <font>
      <b/>
      <sz val="16"/>
      <color theme="7" tint="0.79998168889431442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0"/>
      <name val="Arial"/>
      <family val="2"/>
      <charset val="204"/>
    </font>
    <font>
      <b/>
      <i/>
      <sz val="14"/>
      <color rgb="FF00B05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ED0F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C80D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2" fillId="3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2" fontId="9" fillId="11" borderId="1" xfId="0" applyNumberFormat="1" applyFont="1" applyFill="1" applyBorder="1" applyAlignment="1">
      <alignment horizontal="center" vertical="center"/>
    </xf>
    <xf numFmtId="2" fontId="9" fillId="11" borderId="2" xfId="0" applyNumberFormat="1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49" fontId="8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15" borderId="2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3" fillId="15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0" fontId="13" fillId="12" borderId="1" xfId="0" applyFont="1" applyFill="1" applyBorder="1" applyAlignment="1">
      <alignment horizontal="center" vertical="center"/>
    </xf>
    <xf numFmtId="2" fontId="9" fillId="14" borderId="1" xfId="0" applyNumberFormat="1" applyFont="1" applyFill="1" applyBorder="1" applyAlignment="1">
      <alignment horizontal="center" vertical="center"/>
    </xf>
    <xf numFmtId="2" fontId="9" fillId="16" borderId="1" xfId="0" applyNumberFormat="1" applyFont="1" applyFill="1" applyBorder="1" applyAlignment="1">
      <alignment horizontal="center" vertical="center"/>
    </xf>
    <xf numFmtId="2" fontId="9" fillId="16" borderId="2" xfId="0" applyNumberFormat="1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/>
    </xf>
    <xf numFmtId="0" fontId="14" fillId="16" borderId="1" xfId="0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8" borderId="1" xfId="0" applyFont="1" applyFill="1" applyBorder="1"/>
    <xf numFmtId="0" fontId="1" fillId="8" borderId="1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49" fontId="1" fillId="3" borderId="1" xfId="0" applyNumberFormat="1" applyFont="1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horizontal="center" vertical="center"/>
    </xf>
    <xf numFmtId="2" fontId="10" fillId="14" borderId="1" xfId="0" applyNumberFormat="1" applyFont="1" applyFill="1" applyBorder="1" applyAlignment="1">
      <alignment horizontal="center" vertical="center"/>
    </xf>
    <xf numFmtId="2" fontId="10" fillId="16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2" fontId="16" fillId="16" borderId="1" xfId="0" applyNumberFormat="1" applyFont="1" applyFill="1" applyBorder="1" applyAlignment="1">
      <alignment horizontal="center" vertical="center"/>
    </xf>
    <xf numFmtId="2" fontId="16" fillId="14" borderId="1" xfId="0" applyNumberFormat="1" applyFont="1" applyFill="1" applyBorder="1" applyAlignment="1">
      <alignment horizontal="center" vertical="center"/>
    </xf>
    <xf numFmtId="2" fontId="16" fillId="16" borderId="2" xfId="0" applyNumberFormat="1" applyFont="1" applyFill="1" applyBorder="1" applyAlignment="1">
      <alignment horizontal="center" vertical="center"/>
    </xf>
    <xf numFmtId="2" fontId="16" fillId="14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2" fontId="2" fillId="17" borderId="1" xfId="0" applyNumberFormat="1" applyFont="1" applyFill="1" applyBorder="1" applyAlignment="1">
      <alignment horizontal="center" vertical="center"/>
    </xf>
    <xf numFmtId="2" fontId="2" fillId="17" borderId="2" xfId="0" applyNumberFormat="1" applyFont="1" applyFill="1" applyBorder="1" applyAlignment="1">
      <alignment horizontal="center" vertical="center"/>
    </xf>
    <xf numFmtId="2" fontId="2" fillId="18" borderId="1" xfId="0" applyNumberFormat="1" applyFont="1" applyFill="1" applyBorder="1" applyAlignment="1">
      <alignment horizontal="center" vertical="center"/>
    </xf>
    <xf numFmtId="2" fontId="2" fillId="18" borderId="2" xfId="0" applyNumberFormat="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 vertical="center"/>
    </xf>
    <xf numFmtId="49" fontId="1" fillId="12" borderId="1" xfId="0" applyNumberFormat="1" applyFont="1" applyFill="1" applyBorder="1" applyAlignment="1">
      <alignment horizontal="center" vertical="center"/>
    </xf>
    <xf numFmtId="2" fontId="9" fillId="13" borderId="1" xfId="0" applyNumberFormat="1" applyFont="1" applyFill="1" applyBorder="1" applyAlignment="1">
      <alignment horizontal="center" vertical="center"/>
    </xf>
    <xf numFmtId="2" fontId="16" fillId="13" borderId="1" xfId="0" applyNumberFormat="1" applyFont="1" applyFill="1" applyBorder="1" applyAlignment="1">
      <alignment horizontal="center" vertical="center"/>
    </xf>
    <xf numFmtId="2" fontId="9" fillId="9" borderId="1" xfId="0" applyNumberFormat="1" applyFont="1" applyFill="1" applyBorder="1" applyAlignment="1">
      <alignment horizontal="center" vertical="center"/>
    </xf>
    <xf numFmtId="2" fontId="14" fillId="13" borderId="1" xfId="0" applyNumberFormat="1" applyFont="1" applyFill="1" applyBorder="1" applyAlignment="1">
      <alignment horizontal="center" vertical="center"/>
    </xf>
    <xf numFmtId="2" fontId="14" fillId="9" borderId="1" xfId="0" applyNumberFormat="1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1" fillId="12" borderId="1" xfId="0" applyFont="1" applyFill="1" applyBorder="1"/>
    <xf numFmtId="0" fontId="8" fillId="12" borderId="1" xfId="0" applyFont="1" applyFill="1" applyBorder="1"/>
    <xf numFmtId="2" fontId="16" fillId="9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7" fillId="1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 vertical="center"/>
    </xf>
    <xf numFmtId="2" fontId="18" fillId="13" borderId="1" xfId="0" applyNumberFormat="1" applyFont="1" applyFill="1" applyBorder="1" applyAlignment="1">
      <alignment horizontal="center" vertical="center"/>
    </xf>
    <xf numFmtId="2" fontId="18" fillId="9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0" fillId="19" borderId="0" xfId="0" applyFill="1"/>
    <xf numFmtId="0" fontId="0" fillId="19" borderId="0" xfId="0" applyFill="1" applyAlignment="1">
      <alignment horizontal="center" vertical="center"/>
    </xf>
    <xf numFmtId="0" fontId="2" fillId="19" borderId="0" xfId="0" applyFont="1" applyFill="1" applyBorder="1" applyAlignment="1">
      <alignment horizontal="center" vertical="center"/>
    </xf>
    <xf numFmtId="0" fontId="0" fillId="19" borderId="0" xfId="0" applyFill="1" applyBorder="1"/>
    <xf numFmtId="0" fontId="0" fillId="19" borderId="0" xfId="0" applyFill="1" applyBorder="1" applyAlignment="1">
      <alignment horizontal="center" vertical="center"/>
    </xf>
    <xf numFmtId="0" fontId="5" fillId="19" borderId="0" xfId="0" applyFont="1" applyFill="1" applyBorder="1" applyAlignment="1">
      <alignment horizontal="center" vertical="center"/>
    </xf>
    <xf numFmtId="0" fontId="2" fillId="19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0" fillId="19" borderId="0" xfId="0" applyFont="1" applyFill="1" applyBorder="1" applyAlignment="1">
      <alignment horizontal="center" vertical="center"/>
    </xf>
    <xf numFmtId="0" fontId="26" fillId="19" borderId="0" xfId="0" applyFont="1" applyFill="1" applyBorder="1" applyAlignment="1">
      <alignment horizontal="right" vertical="center"/>
    </xf>
    <xf numFmtId="0" fontId="5" fillId="19" borderId="14" xfId="0" applyFont="1" applyFill="1" applyBorder="1" applyAlignment="1">
      <alignment horizontal="center" vertical="center"/>
    </xf>
    <xf numFmtId="0" fontId="28" fillId="22" borderId="1" xfId="0" applyFont="1" applyFill="1" applyBorder="1" applyAlignment="1">
      <alignment horizontal="center" vertical="center"/>
    </xf>
    <xf numFmtId="0" fontId="3" fillId="19" borderId="0" xfId="0" applyFont="1" applyFill="1" applyBorder="1" applyAlignment="1">
      <alignment horizontal="center" vertical="center"/>
    </xf>
    <xf numFmtId="0" fontId="4" fillId="19" borderId="0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19" borderId="0" xfId="0" applyFont="1" applyFill="1" applyBorder="1" applyAlignment="1">
      <alignment horizontal="left" vertical="center"/>
    </xf>
    <xf numFmtId="0" fontId="4" fillId="19" borderId="0" xfId="0" applyFont="1" applyFill="1" applyBorder="1" applyAlignment="1">
      <alignment horizontal="left" vertical="center"/>
    </xf>
    <xf numFmtId="0" fontId="0" fillId="19" borderId="0" xfId="0" applyFill="1" applyAlignment="1">
      <alignment horizontal="left" vertical="center"/>
    </xf>
    <xf numFmtId="0" fontId="2" fillId="21" borderId="1" xfId="0" applyFont="1" applyFill="1" applyBorder="1" applyAlignment="1">
      <alignment horizontal="center" vertical="center"/>
    </xf>
    <xf numFmtId="0" fontId="23" fillId="19" borderId="0" xfId="0" applyFont="1" applyFill="1" applyBorder="1" applyAlignment="1">
      <alignment horizontal="center" vertical="center"/>
    </xf>
    <xf numFmtId="0" fontId="23" fillId="19" borderId="0" xfId="0" applyFont="1" applyFill="1" applyBorder="1" applyAlignment="1">
      <alignment horizontal="center" vertical="center" wrapText="1"/>
    </xf>
    <xf numFmtId="0" fontId="8" fillId="23" borderId="1" xfId="0" applyFont="1" applyFill="1" applyBorder="1" applyAlignment="1">
      <alignment horizontal="center" vertical="center"/>
    </xf>
    <xf numFmtId="2" fontId="2" fillId="23" borderId="1" xfId="0" applyNumberFormat="1" applyFont="1" applyFill="1" applyBorder="1" applyAlignment="1">
      <alignment horizontal="center" vertical="center"/>
    </xf>
    <xf numFmtId="1" fontId="12" fillId="23" borderId="1" xfId="0" applyNumberFormat="1" applyFont="1" applyFill="1" applyBorder="1" applyAlignment="1">
      <alignment horizontal="center" vertical="center"/>
    </xf>
    <xf numFmtId="2" fontId="8" fillId="23" borderId="1" xfId="0" applyNumberFormat="1" applyFont="1" applyFill="1" applyBorder="1" applyAlignment="1">
      <alignment horizontal="center" vertical="center"/>
    </xf>
    <xf numFmtId="0" fontId="8" fillId="21" borderId="1" xfId="0" applyFont="1" applyFill="1" applyBorder="1" applyAlignment="1">
      <alignment horizontal="center" vertical="center"/>
    </xf>
    <xf numFmtId="2" fontId="2" fillId="21" borderId="1" xfId="0" applyNumberFormat="1" applyFont="1" applyFill="1" applyBorder="1" applyAlignment="1">
      <alignment horizontal="center" vertical="center"/>
    </xf>
    <xf numFmtId="1" fontId="12" fillId="21" borderId="1" xfId="0" applyNumberFormat="1" applyFont="1" applyFill="1" applyBorder="1" applyAlignment="1">
      <alignment horizontal="center" vertical="center"/>
    </xf>
    <xf numFmtId="2" fontId="8" fillId="21" borderId="1" xfId="0" applyNumberFormat="1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0" fontId="1" fillId="21" borderId="1" xfId="0" applyFont="1" applyFill="1" applyBorder="1" applyAlignment="1">
      <alignment horizontal="center" vertical="center"/>
    </xf>
    <xf numFmtId="0" fontId="8" fillId="23" borderId="1" xfId="0" applyFont="1" applyFill="1" applyBorder="1" applyAlignment="1">
      <alignment horizontal="left" vertical="center" indent="1"/>
    </xf>
    <xf numFmtId="0" fontId="8" fillId="21" borderId="1" xfId="0" applyFont="1" applyFill="1" applyBorder="1" applyAlignment="1">
      <alignment horizontal="left" vertical="center" indent="1"/>
    </xf>
    <xf numFmtId="0" fontId="1" fillId="21" borderId="1" xfId="0" applyFont="1" applyFill="1" applyBorder="1" applyAlignment="1">
      <alignment horizontal="left" vertical="center" indent="1"/>
    </xf>
    <xf numFmtId="0" fontId="1" fillId="23" borderId="1" xfId="0" applyFont="1" applyFill="1" applyBorder="1" applyAlignment="1">
      <alignment horizontal="left" vertical="center" indent="1"/>
    </xf>
    <xf numFmtId="0" fontId="22" fillId="22" borderId="1" xfId="0" applyFont="1" applyFill="1" applyBorder="1" applyAlignment="1">
      <alignment horizontal="center" vertical="center" wrapText="1"/>
    </xf>
    <xf numFmtId="0" fontId="21" fillId="22" borderId="1" xfId="0" applyFont="1" applyFill="1" applyBorder="1" applyAlignment="1">
      <alignment horizontal="center" vertical="center" wrapText="1"/>
    </xf>
    <xf numFmtId="0" fontId="16" fillId="22" borderId="1" xfId="0" applyFont="1" applyFill="1" applyBorder="1" applyAlignment="1">
      <alignment horizontal="center" vertical="center" wrapText="1"/>
    </xf>
    <xf numFmtId="0" fontId="8" fillId="24" borderId="1" xfId="0" applyFont="1" applyFill="1" applyBorder="1" applyAlignment="1">
      <alignment horizontal="center" vertical="center"/>
    </xf>
    <xf numFmtId="0" fontId="8" fillId="20" borderId="1" xfId="0" applyFont="1" applyFill="1" applyBorder="1" applyAlignment="1">
      <alignment horizontal="center" vertical="center"/>
    </xf>
    <xf numFmtId="0" fontId="19" fillId="20" borderId="1" xfId="0" applyFont="1" applyFill="1" applyBorder="1" applyAlignment="1">
      <alignment horizontal="center" vertical="center"/>
    </xf>
    <xf numFmtId="0" fontId="19" fillId="24" borderId="1" xfId="0" applyFont="1" applyFill="1" applyBorder="1" applyAlignment="1">
      <alignment horizontal="center" vertical="center"/>
    </xf>
    <xf numFmtId="1" fontId="2" fillId="23" borderId="1" xfId="0" applyNumberFormat="1" applyFont="1" applyFill="1" applyBorder="1" applyAlignment="1">
      <alignment horizontal="center" vertical="center"/>
    </xf>
    <xf numFmtId="1" fontId="2" fillId="21" borderId="1" xfId="0" applyNumberFormat="1" applyFont="1" applyFill="1" applyBorder="1" applyAlignment="1">
      <alignment horizontal="center" vertical="center"/>
    </xf>
    <xf numFmtId="0" fontId="25" fillId="23" borderId="1" xfId="0" applyFont="1" applyFill="1" applyBorder="1" applyAlignment="1">
      <alignment horizontal="center" vertical="center"/>
    </xf>
    <xf numFmtId="0" fontId="25" fillId="21" borderId="1" xfId="0" applyFont="1" applyFill="1" applyBorder="1" applyAlignment="1">
      <alignment horizontal="center" vertical="center"/>
    </xf>
    <xf numFmtId="0" fontId="25" fillId="20" borderId="1" xfId="0" applyFont="1" applyFill="1" applyBorder="1" applyAlignment="1">
      <alignment horizontal="center" vertical="center"/>
    </xf>
    <xf numFmtId="0" fontId="25" fillId="24" borderId="1" xfId="0" applyFont="1" applyFill="1" applyBorder="1" applyAlignment="1">
      <alignment horizontal="center" vertical="center"/>
    </xf>
    <xf numFmtId="0" fontId="1" fillId="19" borderId="0" xfId="0" applyFont="1" applyFill="1" applyBorder="1" applyAlignment="1">
      <alignment horizontal="center" vertical="center"/>
    </xf>
    <xf numFmtId="0" fontId="1" fillId="19" borderId="0" xfId="0" applyFont="1" applyFill="1" applyBorder="1" applyAlignment="1">
      <alignment horizontal="center" vertical="center" wrapText="1"/>
    </xf>
    <xf numFmtId="0" fontId="9" fillId="19" borderId="0" xfId="0" applyFont="1" applyFill="1" applyBorder="1" applyAlignment="1">
      <alignment horizontal="center" vertical="center"/>
    </xf>
    <xf numFmtId="0" fontId="9" fillId="19" borderId="0" xfId="0" applyFont="1" applyFill="1" applyBorder="1" applyAlignment="1">
      <alignment horizontal="center" vertical="center" wrapText="1"/>
    </xf>
    <xf numFmtId="0" fontId="22" fillId="22" borderId="1" xfId="0" applyFont="1" applyFill="1" applyBorder="1" applyAlignment="1">
      <alignment horizontal="center" vertical="center"/>
    </xf>
    <xf numFmtId="0" fontId="21" fillId="22" borderId="1" xfId="0" applyFont="1" applyFill="1" applyBorder="1" applyAlignment="1">
      <alignment horizontal="center" vertical="center"/>
    </xf>
    <xf numFmtId="0" fontId="16" fillId="22" borderId="1" xfId="0" applyFont="1" applyFill="1" applyBorder="1" applyAlignment="1">
      <alignment horizontal="center" vertical="center"/>
    </xf>
    <xf numFmtId="0" fontId="33" fillId="19" borderId="0" xfId="0" applyFont="1" applyFill="1"/>
    <xf numFmtId="1" fontId="34" fillId="23" borderId="1" xfId="0" applyNumberFormat="1" applyFont="1" applyFill="1" applyBorder="1" applyAlignment="1">
      <alignment horizontal="center" vertical="center"/>
    </xf>
    <xf numFmtId="0" fontId="26" fillId="23" borderId="2" xfId="0" applyFont="1" applyFill="1" applyBorder="1" applyAlignment="1">
      <alignment horizontal="right" vertical="center"/>
    </xf>
    <xf numFmtId="0" fontId="26" fillId="23" borderId="7" xfId="0" applyFont="1" applyFill="1" applyBorder="1" applyAlignment="1">
      <alignment horizontal="right" vertical="center"/>
    </xf>
    <xf numFmtId="0" fontId="2" fillId="21" borderId="2" xfId="0" applyFont="1" applyFill="1" applyBorder="1" applyAlignment="1">
      <alignment horizontal="center" vertical="center"/>
    </xf>
    <xf numFmtId="0" fontId="2" fillId="21" borderId="7" xfId="0" applyFont="1" applyFill="1" applyBorder="1" applyAlignment="1">
      <alignment horizontal="center" vertical="center"/>
    </xf>
    <xf numFmtId="0" fontId="26" fillId="23" borderId="1" xfId="0" applyFont="1" applyFill="1" applyBorder="1" applyAlignment="1">
      <alignment horizontal="right" vertical="center"/>
    </xf>
    <xf numFmtId="0" fontId="2" fillId="21" borderId="1" xfId="0" applyFont="1" applyFill="1" applyBorder="1" applyAlignment="1">
      <alignment horizontal="center" vertical="center"/>
    </xf>
    <xf numFmtId="0" fontId="5" fillId="21" borderId="5" xfId="0" applyFont="1" applyFill="1" applyBorder="1" applyAlignment="1">
      <alignment horizontal="center" vertical="center"/>
    </xf>
    <xf numFmtId="0" fontId="5" fillId="21" borderId="4" xfId="0" applyFont="1" applyFill="1" applyBorder="1" applyAlignment="1">
      <alignment horizontal="center" vertical="center"/>
    </xf>
    <xf numFmtId="0" fontId="5" fillId="21" borderId="3" xfId="0" applyFont="1" applyFill="1" applyBorder="1" applyAlignment="1">
      <alignment horizontal="center" vertical="center"/>
    </xf>
    <xf numFmtId="0" fontId="27" fillId="22" borderId="5" xfId="0" applyFont="1" applyFill="1" applyBorder="1" applyAlignment="1">
      <alignment horizontal="center" vertical="center"/>
    </xf>
    <xf numFmtId="0" fontId="27" fillId="22" borderId="4" xfId="0" applyFont="1" applyFill="1" applyBorder="1" applyAlignment="1">
      <alignment horizontal="center" vertical="center"/>
    </xf>
    <xf numFmtId="0" fontId="27" fillId="22" borderId="3" xfId="0" applyFont="1" applyFill="1" applyBorder="1" applyAlignment="1">
      <alignment horizontal="center" vertical="center"/>
    </xf>
    <xf numFmtId="0" fontId="9" fillId="20" borderId="1" xfId="0" applyFont="1" applyFill="1" applyBorder="1" applyAlignment="1">
      <alignment horizontal="center" vertical="center"/>
    </xf>
    <xf numFmtId="0" fontId="5" fillId="21" borderId="1" xfId="0" applyFont="1" applyFill="1" applyBorder="1" applyAlignment="1">
      <alignment horizontal="center" vertical="center"/>
    </xf>
    <xf numFmtId="0" fontId="27" fillId="22" borderId="1" xfId="0" applyFont="1" applyFill="1" applyBorder="1" applyAlignment="1">
      <alignment horizontal="center" vertical="center"/>
    </xf>
    <xf numFmtId="0" fontId="7" fillId="22" borderId="5" xfId="0" applyFont="1" applyFill="1" applyBorder="1" applyAlignment="1">
      <alignment horizontal="center" vertical="center"/>
    </xf>
    <xf numFmtId="0" fontId="7" fillId="22" borderId="4" xfId="0" applyFont="1" applyFill="1" applyBorder="1" applyAlignment="1">
      <alignment horizontal="center" vertical="center"/>
    </xf>
    <xf numFmtId="0" fontId="7" fillId="22" borderId="3" xfId="0" applyFont="1" applyFill="1" applyBorder="1" applyAlignment="1">
      <alignment horizontal="center" vertical="center"/>
    </xf>
    <xf numFmtId="0" fontId="6" fillId="22" borderId="1" xfId="0" applyFont="1" applyFill="1" applyBorder="1" applyAlignment="1">
      <alignment horizontal="center" vertical="center"/>
    </xf>
    <xf numFmtId="0" fontId="7" fillId="22" borderId="1" xfId="0" applyFont="1" applyFill="1" applyBorder="1" applyAlignment="1">
      <alignment horizontal="center" vertical="center"/>
    </xf>
    <xf numFmtId="0" fontId="6" fillId="22" borderId="5" xfId="0" applyFont="1" applyFill="1" applyBorder="1" applyAlignment="1">
      <alignment horizontal="center" vertical="center"/>
    </xf>
    <xf numFmtId="0" fontId="6" fillId="22" borderId="4" xfId="0" applyFont="1" applyFill="1" applyBorder="1" applyAlignment="1">
      <alignment horizontal="center" vertical="center"/>
    </xf>
    <xf numFmtId="0" fontId="6" fillId="22" borderId="3" xfId="0" applyFont="1" applyFill="1" applyBorder="1" applyAlignment="1">
      <alignment horizontal="center" vertical="center"/>
    </xf>
    <xf numFmtId="0" fontId="29" fillId="24" borderId="5" xfId="0" applyFont="1" applyFill="1" applyBorder="1" applyAlignment="1">
      <alignment horizontal="center" vertical="center"/>
    </xf>
    <xf numFmtId="0" fontId="30" fillId="24" borderId="5" xfId="0" applyFont="1" applyFill="1" applyBorder="1" applyAlignment="1">
      <alignment horizontal="center" vertical="center"/>
    </xf>
    <xf numFmtId="0" fontId="31" fillId="24" borderId="10" xfId="0" applyFont="1" applyFill="1" applyBorder="1" applyAlignment="1">
      <alignment horizontal="center" vertical="center"/>
    </xf>
    <xf numFmtId="0" fontId="31" fillId="24" borderId="6" xfId="0" applyFont="1" applyFill="1" applyBorder="1" applyAlignment="1">
      <alignment horizontal="center" vertical="center"/>
    </xf>
    <xf numFmtId="0" fontId="31" fillId="24" borderId="12" xfId="0" applyFont="1" applyFill="1" applyBorder="1" applyAlignment="1">
      <alignment horizontal="center" vertical="center"/>
    </xf>
    <xf numFmtId="0" fontId="9" fillId="20" borderId="2" xfId="0" applyFont="1" applyFill="1" applyBorder="1" applyAlignment="1">
      <alignment horizontal="center" vertical="center"/>
    </xf>
    <xf numFmtId="0" fontId="9" fillId="20" borderId="8" xfId="0" applyFont="1" applyFill="1" applyBorder="1" applyAlignment="1">
      <alignment horizontal="center" vertical="center"/>
    </xf>
    <xf numFmtId="0" fontId="9" fillId="20" borderId="7" xfId="0" applyFont="1" applyFill="1" applyBorder="1" applyAlignment="1">
      <alignment horizontal="center" vertical="center"/>
    </xf>
    <xf numFmtId="0" fontId="24" fillId="19" borderId="0" xfId="0" applyFont="1" applyFill="1" applyBorder="1" applyAlignment="1">
      <alignment horizontal="center" vertical="center"/>
    </xf>
    <xf numFmtId="0" fontId="29" fillId="24" borderId="11" xfId="0" applyFont="1" applyFill="1" applyBorder="1" applyAlignment="1">
      <alignment horizontal="center" vertical="center"/>
    </xf>
    <xf numFmtId="0" fontId="29" fillId="24" borderId="14" xfId="0" applyFont="1" applyFill="1" applyBorder="1" applyAlignment="1">
      <alignment horizontal="center" vertical="center"/>
    </xf>
    <xf numFmtId="0" fontId="29" fillId="24" borderId="13" xfId="0" applyFont="1" applyFill="1" applyBorder="1" applyAlignment="1">
      <alignment horizontal="center" vertical="center"/>
    </xf>
    <xf numFmtId="0" fontId="30" fillId="24" borderId="14" xfId="0" applyFont="1" applyFill="1" applyBorder="1" applyAlignment="1">
      <alignment horizontal="center" vertical="center"/>
    </xf>
    <xf numFmtId="0" fontId="30" fillId="24" borderId="13" xfId="0" applyFont="1" applyFill="1" applyBorder="1" applyAlignment="1">
      <alignment horizontal="center" vertical="center"/>
    </xf>
    <xf numFmtId="0" fontId="5" fillId="21" borderId="11" xfId="0" applyFont="1" applyFill="1" applyBorder="1" applyAlignment="1">
      <alignment horizontal="center" vertical="center"/>
    </xf>
    <xf numFmtId="0" fontId="5" fillId="21" borderId="9" xfId="0" applyFont="1" applyFill="1" applyBorder="1" applyAlignment="1">
      <alignment horizontal="center" vertical="center"/>
    </xf>
    <xf numFmtId="0" fontId="5" fillId="21" borderId="10" xfId="0" applyFont="1" applyFill="1" applyBorder="1" applyAlignment="1">
      <alignment horizontal="center" vertical="center"/>
    </xf>
    <xf numFmtId="0" fontId="32" fillId="19" borderId="0" xfId="0" applyFont="1" applyFill="1" applyBorder="1" applyAlignment="1">
      <alignment horizontal="left" vertical="top" wrapText="1"/>
    </xf>
    <xf numFmtId="0" fontId="23" fillId="22" borderId="1" xfId="0" applyFont="1" applyFill="1" applyBorder="1" applyAlignment="1">
      <alignment horizontal="center" vertical="center" wrapText="1"/>
    </xf>
    <xf numFmtId="0" fontId="23" fillId="22" borderId="1" xfId="0" applyFont="1" applyFill="1" applyBorder="1" applyAlignment="1">
      <alignment horizontal="center" vertical="center"/>
    </xf>
    <xf numFmtId="0" fontId="22" fillId="22" borderId="1" xfId="0" applyFont="1" applyFill="1" applyBorder="1" applyAlignment="1">
      <alignment horizontal="center" vertical="center" wrapText="1"/>
    </xf>
    <xf numFmtId="0" fontId="22" fillId="22" borderId="1" xfId="0" applyFont="1" applyFill="1" applyBorder="1" applyAlignment="1">
      <alignment horizontal="center" vertical="center"/>
    </xf>
    <xf numFmtId="0" fontId="21" fillId="22" borderId="1" xfId="0" applyFont="1" applyFill="1" applyBorder="1" applyAlignment="1">
      <alignment horizontal="center" vertical="center" wrapText="1"/>
    </xf>
    <xf numFmtId="0" fontId="21" fillId="22" borderId="1" xfId="0" applyFont="1" applyFill="1" applyBorder="1" applyAlignment="1">
      <alignment horizontal="center" vertical="center"/>
    </xf>
    <xf numFmtId="0" fontId="16" fillId="22" borderId="1" xfId="0" applyFont="1" applyFill="1" applyBorder="1" applyAlignment="1">
      <alignment horizontal="center" vertical="center" wrapText="1"/>
    </xf>
    <xf numFmtId="0" fontId="16" fillId="22" borderId="1" xfId="0" applyFont="1" applyFill="1" applyBorder="1" applyAlignment="1">
      <alignment horizontal="center" vertical="center"/>
    </xf>
    <xf numFmtId="0" fontId="2" fillId="19" borderId="9" xfId="0" applyFont="1" applyFill="1" applyBorder="1" applyAlignment="1">
      <alignment horizontal="center" vertical="center"/>
    </xf>
    <xf numFmtId="0" fontId="2" fillId="19" borderId="0" xfId="0" applyFont="1" applyFill="1" applyBorder="1" applyAlignment="1">
      <alignment horizontal="left" vertical="center" wrapText="1"/>
    </xf>
    <xf numFmtId="0" fontId="8" fillId="23" borderId="2" xfId="0" applyFont="1" applyFill="1" applyBorder="1" applyAlignment="1">
      <alignment horizontal="left" vertical="center" indent="1"/>
    </xf>
    <xf numFmtId="0" fontId="8" fillId="23" borderId="8" xfId="0" applyFont="1" applyFill="1" applyBorder="1" applyAlignment="1">
      <alignment horizontal="left" vertical="center" indent="1"/>
    </xf>
    <xf numFmtId="0" fontId="8" fillId="23" borderId="7" xfId="0" applyFont="1" applyFill="1" applyBorder="1" applyAlignment="1">
      <alignment horizontal="left" vertical="center" indent="1"/>
    </xf>
    <xf numFmtId="0" fontId="2" fillId="19" borderId="0" xfId="0" applyFont="1" applyFill="1" applyBorder="1" applyAlignment="1">
      <alignment horizontal="left" vertical="center"/>
    </xf>
    <xf numFmtId="0" fontId="8" fillId="21" borderId="2" xfId="0" applyFont="1" applyFill="1" applyBorder="1" applyAlignment="1">
      <alignment horizontal="left" vertical="center" indent="1"/>
    </xf>
    <xf numFmtId="0" fontId="8" fillId="21" borderId="8" xfId="0" applyFont="1" applyFill="1" applyBorder="1" applyAlignment="1">
      <alignment horizontal="left" vertical="center" indent="1"/>
    </xf>
    <xf numFmtId="0" fontId="8" fillId="21" borderId="7" xfId="0" applyFont="1" applyFill="1" applyBorder="1" applyAlignment="1">
      <alignment horizontal="left" vertical="center" indent="1"/>
    </xf>
    <xf numFmtId="0" fontId="8" fillId="3" borderId="2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8" borderId="2" xfId="0" applyFont="1" applyFill="1" applyBorder="1" applyAlignment="1">
      <alignment horizontal="left" vertical="center"/>
    </xf>
    <xf numFmtId="0" fontId="8" fillId="8" borderId="8" xfId="0" applyFont="1" applyFill="1" applyBorder="1" applyAlignment="1">
      <alignment horizontal="left" vertical="center"/>
    </xf>
    <xf numFmtId="0" fontId="8" fillId="8" borderId="7" xfId="0" applyFont="1" applyFill="1" applyBorder="1" applyAlignment="1">
      <alignment horizontal="left" vertical="center"/>
    </xf>
    <xf numFmtId="0" fontId="8" fillId="12" borderId="2" xfId="0" applyFont="1" applyFill="1" applyBorder="1" applyAlignment="1">
      <alignment horizontal="left" vertical="center"/>
    </xf>
    <xf numFmtId="0" fontId="8" fillId="12" borderId="8" xfId="0" applyFont="1" applyFill="1" applyBorder="1" applyAlignment="1">
      <alignment horizontal="left" vertical="center"/>
    </xf>
    <xf numFmtId="0" fontId="8" fillId="12" borderId="7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00FF"/>
      <color rgb="FF0000FF"/>
      <color rgb="FFFED0F9"/>
      <color rgb="FFFF66FF"/>
      <color rgb="FFFC80D6"/>
      <color rgb="FFFF33CC"/>
      <color rgb="FFFF3399"/>
      <color rgb="FFD6009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4:I178"/>
  <sheetViews>
    <sheetView showGridLines="0" topLeftCell="A136" zoomScale="75" zoomScaleNormal="75" workbookViewId="0">
      <selection activeCell="M186" sqref="M186"/>
    </sheetView>
  </sheetViews>
  <sheetFormatPr defaultRowHeight="12.75" x14ac:dyDescent="0.2"/>
  <cols>
    <col min="1" max="1" width="20.7109375" style="71" customWidth="1"/>
    <col min="2" max="2" width="5.7109375" style="71" customWidth="1"/>
    <col min="3" max="3" width="47.7109375" style="71" customWidth="1"/>
    <col min="4" max="5" width="8.7109375" style="71" customWidth="1"/>
    <col min="6" max="9" width="12.7109375" style="71" customWidth="1"/>
    <col min="10" max="16384" width="9.140625" style="71"/>
  </cols>
  <sheetData>
    <row r="4" spans="2:9" ht="37.5" customHeight="1" x14ac:dyDescent="0.2">
      <c r="B4" s="160" t="s">
        <v>49</v>
      </c>
      <c r="C4" s="161"/>
      <c r="D4" s="161"/>
      <c r="E4" s="161"/>
      <c r="F4" s="161"/>
      <c r="G4" s="161"/>
      <c r="H4" s="161"/>
      <c r="I4" s="161"/>
    </row>
    <row r="5" spans="2:9" ht="24" customHeight="1" x14ac:dyDescent="0.2">
      <c r="B5" s="162" t="s">
        <v>119</v>
      </c>
      <c r="C5" s="163"/>
      <c r="D5" s="163"/>
      <c r="E5" s="163"/>
      <c r="F5" s="163"/>
      <c r="G5" s="163"/>
      <c r="H5" s="163"/>
      <c r="I5" s="164"/>
    </row>
    <row r="6" spans="2:9" ht="5.0999999999999996" customHeight="1" x14ac:dyDescent="0.2">
      <c r="B6" s="87"/>
      <c r="C6" s="87"/>
      <c r="D6" s="87"/>
      <c r="E6" s="87"/>
      <c r="F6" s="87"/>
      <c r="G6" s="87"/>
      <c r="H6" s="87"/>
      <c r="I6" s="87"/>
    </row>
    <row r="7" spans="2:9" ht="30" customHeight="1" x14ac:dyDescent="0.2">
      <c r="B7" s="90" t="s">
        <v>7</v>
      </c>
      <c r="C7" s="90" t="s">
        <v>251</v>
      </c>
      <c r="D7" s="90" t="s">
        <v>0</v>
      </c>
      <c r="E7" s="90" t="s">
        <v>1</v>
      </c>
      <c r="F7" s="90" t="s">
        <v>29</v>
      </c>
      <c r="G7" s="90" t="s">
        <v>40</v>
      </c>
      <c r="H7" s="90" t="s">
        <v>8</v>
      </c>
      <c r="I7" s="90" t="s">
        <v>9</v>
      </c>
    </row>
    <row r="8" spans="2:9" ht="5.0999999999999996" customHeight="1" x14ac:dyDescent="0.2">
      <c r="B8" s="168"/>
      <c r="C8" s="168"/>
      <c r="D8" s="168"/>
      <c r="E8" s="168"/>
      <c r="F8" s="168"/>
      <c r="G8" s="168"/>
      <c r="H8" s="168"/>
      <c r="I8" s="168"/>
    </row>
    <row r="9" spans="2:9" ht="24.95" customHeight="1" x14ac:dyDescent="0.2">
      <c r="B9" s="165" t="s">
        <v>4</v>
      </c>
      <c r="C9" s="166"/>
      <c r="D9" s="166"/>
      <c r="E9" s="166"/>
      <c r="F9" s="166"/>
      <c r="G9" s="166"/>
      <c r="H9" s="166"/>
      <c r="I9" s="167"/>
    </row>
    <row r="10" spans="2:9" ht="20.100000000000001" customHeight="1" x14ac:dyDescent="0.2">
      <c r="B10" s="77">
        <v>1</v>
      </c>
      <c r="C10" s="83" t="s">
        <v>14</v>
      </c>
      <c r="D10" s="77">
        <v>201</v>
      </c>
      <c r="E10" s="77">
        <v>158</v>
      </c>
      <c r="F10" s="78">
        <f>D10+E10</f>
        <v>359</v>
      </c>
      <c r="G10" s="48">
        <f>F10/2</f>
        <v>179.5</v>
      </c>
      <c r="H10" s="143">
        <f>F15</f>
        <v>1586</v>
      </c>
      <c r="I10" s="152">
        <v>1</v>
      </c>
    </row>
    <row r="11" spans="2:9" ht="20.100000000000001" customHeight="1" x14ac:dyDescent="0.2">
      <c r="B11" s="79">
        <v>2</v>
      </c>
      <c r="C11" s="84" t="s">
        <v>27</v>
      </c>
      <c r="D11" s="79">
        <v>135</v>
      </c>
      <c r="E11" s="79">
        <v>186</v>
      </c>
      <c r="F11" s="78">
        <f>D11+E11</f>
        <v>321</v>
      </c>
      <c r="G11" s="46">
        <f>F11/2</f>
        <v>160.5</v>
      </c>
      <c r="H11" s="144"/>
      <c r="I11" s="153"/>
    </row>
    <row r="12" spans="2:9" ht="20.100000000000001" customHeight="1" x14ac:dyDescent="0.2">
      <c r="B12" s="79">
        <v>3</v>
      </c>
      <c r="C12" s="84" t="s">
        <v>66</v>
      </c>
      <c r="D12" s="79">
        <v>118</v>
      </c>
      <c r="E12" s="79">
        <v>174</v>
      </c>
      <c r="F12" s="78">
        <f>D12+E12</f>
        <v>292</v>
      </c>
      <c r="G12" s="46">
        <f>F12/2</f>
        <v>146</v>
      </c>
      <c r="H12" s="144"/>
      <c r="I12" s="153"/>
    </row>
    <row r="13" spans="2:9" ht="20.100000000000001" customHeight="1" x14ac:dyDescent="0.2">
      <c r="B13" s="77">
        <v>4</v>
      </c>
      <c r="C13" s="83" t="s">
        <v>65</v>
      </c>
      <c r="D13" s="77">
        <v>136</v>
      </c>
      <c r="E13" s="77">
        <v>168</v>
      </c>
      <c r="F13" s="78">
        <f>D13+E13</f>
        <v>304</v>
      </c>
      <c r="G13" s="48">
        <f>F13/2</f>
        <v>152</v>
      </c>
      <c r="H13" s="144"/>
      <c r="I13" s="153"/>
    </row>
    <row r="14" spans="2:9" ht="20.100000000000001" customHeight="1" x14ac:dyDescent="0.2">
      <c r="B14" s="79">
        <v>5</v>
      </c>
      <c r="C14" s="84" t="s">
        <v>6</v>
      </c>
      <c r="D14" s="79">
        <v>157</v>
      </c>
      <c r="E14" s="79">
        <v>153</v>
      </c>
      <c r="F14" s="78">
        <f>D14+E14</f>
        <v>310</v>
      </c>
      <c r="G14" s="46">
        <f>F14/2</f>
        <v>155</v>
      </c>
      <c r="H14" s="144"/>
      <c r="I14" s="153"/>
    </row>
    <row r="15" spans="2:9" ht="20.100000000000001" customHeight="1" x14ac:dyDescent="0.2">
      <c r="B15" s="137" t="s">
        <v>26</v>
      </c>
      <c r="C15" s="138"/>
      <c r="D15" s="80">
        <f>SUM(D10:D14)</f>
        <v>747</v>
      </c>
      <c r="E15" s="80">
        <f>SUM(E10:E14)</f>
        <v>839</v>
      </c>
      <c r="F15" s="8">
        <f>SUM(F10:F14)</f>
        <v>1586</v>
      </c>
      <c r="G15" s="6">
        <f>F15/10</f>
        <v>158.6</v>
      </c>
      <c r="H15" s="145"/>
      <c r="I15" s="154"/>
    </row>
    <row r="16" spans="2:9" ht="20.100000000000001" customHeight="1" x14ac:dyDescent="0.2">
      <c r="B16" s="141" t="s">
        <v>25</v>
      </c>
      <c r="C16" s="141"/>
      <c r="D16" s="142">
        <v>4</v>
      </c>
      <c r="E16" s="142"/>
      <c r="F16" s="75"/>
      <c r="G16" s="75"/>
      <c r="H16" s="75"/>
      <c r="I16" s="75"/>
    </row>
    <row r="17" spans="2:9" s="74" customFormat="1" ht="5.0999999999999996" customHeight="1" x14ac:dyDescent="0.2">
      <c r="B17" s="88"/>
      <c r="C17" s="88"/>
      <c r="D17" s="72"/>
      <c r="E17" s="72"/>
      <c r="F17" s="75"/>
      <c r="G17" s="75"/>
      <c r="H17" s="75"/>
      <c r="I17" s="75"/>
    </row>
    <row r="18" spans="2:9" ht="24.95" customHeight="1" x14ac:dyDescent="0.2">
      <c r="B18" s="149" t="s">
        <v>16</v>
      </c>
      <c r="C18" s="149"/>
      <c r="D18" s="149"/>
      <c r="E18" s="149"/>
      <c r="F18" s="149"/>
      <c r="G18" s="149"/>
      <c r="H18" s="149"/>
      <c r="I18" s="149"/>
    </row>
    <row r="19" spans="2:9" ht="20.100000000000001" customHeight="1" x14ac:dyDescent="0.2">
      <c r="B19" s="77">
        <v>1</v>
      </c>
      <c r="C19" s="83" t="s">
        <v>70</v>
      </c>
      <c r="D19" s="77">
        <v>175</v>
      </c>
      <c r="E19" s="77">
        <v>156</v>
      </c>
      <c r="F19" s="78">
        <f>D19+E19</f>
        <v>331</v>
      </c>
      <c r="G19" s="48">
        <f>F19/2</f>
        <v>165.5</v>
      </c>
      <c r="H19" s="150">
        <f>F24</f>
        <v>1476</v>
      </c>
      <c r="I19" s="156">
        <v>2</v>
      </c>
    </row>
    <row r="20" spans="2:9" ht="20.100000000000001" customHeight="1" x14ac:dyDescent="0.2">
      <c r="B20" s="77">
        <v>2</v>
      </c>
      <c r="C20" s="83" t="s">
        <v>69</v>
      </c>
      <c r="D20" s="77">
        <v>113</v>
      </c>
      <c r="E20" s="77">
        <v>116</v>
      </c>
      <c r="F20" s="78">
        <f>D20+E20</f>
        <v>229</v>
      </c>
      <c r="G20" s="48">
        <f>F20/2</f>
        <v>114.5</v>
      </c>
      <c r="H20" s="150"/>
      <c r="I20" s="156"/>
    </row>
    <row r="21" spans="2:9" ht="20.100000000000001" customHeight="1" x14ac:dyDescent="0.2">
      <c r="B21" s="77">
        <v>3</v>
      </c>
      <c r="C21" s="83" t="s">
        <v>68</v>
      </c>
      <c r="D21" s="77">
        <v>163</v>
      </c>
      <c r="E21" s="77">
        <v>109</v>
      </c>
      <c r="F21" s="78">
        <f>D21+E21</f>
        <v>272</v>
      </c>
      <c r="G21" s="48">
        <f>F21/2</f>
        <v>136</v>
      </c>
      <c r="H21" s="150"/>
      <c r="I21" s="156"/>
    </row>
    <row r="22" spans="2:9" ht="20.100000000000001" customHeight="1" x14ac:dyDescent="0.2">
      <c r="B22" s="79">
        <v>4</v>
      </c>
      <c r="C22" s="84" t="s">
        <v>71</v>
      </c>
      <c r="D22" s="79">
        <v>159</v>
      </c>
      <c r="E22" s="79">
        <v>131</v>
      </c>
      <c r="F22" s="78">
        <f>D22+E22</f>
        <v>290</v>
      </c>
      <c r="G22" s="46">
        <f>F22/2</f>
        <v>145</v>
      </c>
      <c r="H22" s="150"/>
      <c r="I22" s="156"/>
    </row>
    <row r="23" spans="2:9" ht="20.100000000000001" customHeight="1" x14ac:dyDescent="0.2">
      <c r="B23" s="77">
        <v>5</v>
      </c>
      <c r="C23" s="83" t="s">
        <v>72</v>
      </c>
      <c r="D23" s="77">
        <v>179</v>
      </c>
      <c r="E23" s="77">
        <v>175</v>
      </c>
      <c r="F23" s="78">
        <f>D23+E23</f>
        <v>354</v>
      </c>
      <c r="G23" s="48">
        <f>F23/2</f>
        <v>177</v>
      </c>
      <c r="H23" s="150"/>
      <c r="I23" s="156"/>
    </row>
    <row r="24" spans="2:9" ht="20.100000000000001" customHeight="1" x14ac:dyDescent="0.2">
      <c r="B24" s="137" t="s">
        <v>26</v>
      </c>
      <c r="C24" s="138"/>
      <c r="D24" s="80">
        <f>SUM(D21:D23)</f>
        <v>501</v>
      </c>
      <c r="E24" s="80">
        <f>SUM(E21:E23)</f>
        <v>415</v>
      </c>
      <c r="F24" s="8">
        <f>SUM(F19:F23)</f>
        <v>1476</v>
      </c>
      <c r="G24" s="6">
        <f>F24/10</f>
        <v>147.6</v>
      </c>
      <c r="H24" s="150"/>
      <c r="I24" s="156"/>
    </row>
    <row r="25" spans="2:9" ht="20.100000000000001" customHeight="1" x14ac:dyDescent="0.2">
      <c r="B25" s="141" t="s">
        <v>25</v>
      </c>
      <c r="C25" s="141"/>
      <c r="D25" s="142">
        <v>2</v>
      </c>
      <c r="E25" s="142"/>
      <c r="F25" s="75"/>
      <c r="G25" s="75"/>
      <c r="H25" s="75"/>
      <c r="I25" s="75"/>
    </row>
    <row r="26" spans="2:9" s="74" customFormat="1" ht="5.0999999999999996" customHeight="1" x14ac:dyDescent="0.2">
      <c r="B26" s="88"/>
      <c r="C26" s="88"/>
      <c r="D26" s="72"/>
      <c r="E26" s="72"/>
      <c r="F26" s="75"/>
      <c r="G26" s="75"/>
      <c r="H26" s="75"/>
      <c r="I26" s="75"/>
    </row>
    <row r="27" spans="2:9" ht="24.95" customHeight="1" x14ac:dyDescent="0.2">
      <c r="B27" s="149" t="s">
        <v>67</v>
      </c>
      <c r="C27" s="149"/>
      <c r="D27" s="149"/>
      <c r="E27" s="149"/>
      <c r="F27" s="149"/>
      <c r="G27" s="149"/>
      <c r="H27" s="149"/>
      <c r="I27" s="149"/>
    </row>
    <row r="28" spans="2:9" ht="20.100000000000001" customHeight="1" x14ac:dyDescent="0.2">
      <c r="B28" s="77">
        <v>1</v>
      </c>
      <c r="C28" s="83" t="s">
        <v>120</v>
      </c>
      <c r="D28" s="77">
        <v>116</v>
      </c>
      <c r="E28" s="77">
        <v>159</v>
      </c>
      <c r="F28" s="78">
        <f>D28+E28</f>
        <v>275</v>
      </c>
      <c r="G28" s="48">
        <f>F28/2</f>
        <v>137.5</v>
      </c>
      <c r="H28" s="143">
        <f>F33</f>
        <v>1431</v>
      </c>
      <c r="I28" s="152">
        <v>3</v>
      </c>
    </row>
    <row r="29" spans="2:9" ht="20.100000000000001" customHeight="1" x14ac:dyDescent="0.2">
      <c r="B29" s="77">
        <v>2</v>
      </c>
      <c r="C29" s="83" t="s">
        <v>54</v>
      </c>
      <c r="D29" s="77">
        <v>113</v>
      </c>
      <c r="E29" s="77">
        <v>140</v>
      </c>
      <c r="F29" s="78">
        <f>D29+E29</f>
        <v>253</v>
      </c>
      <c r="G29" s="48">
        <f>F29/2</f>
        <v>126.5</v>
      </c>
      <c r="H29" s="144"/>
      <c r="I29" s="153"/>
    </row>
    <row r="30" spans="2:9" ht="20.100000000000001" customHeight="1" x14ac:dyDescent="0.2">
      <c r="B30" s="79">
        <v>3</v>
      </c>
      <c r="C30" s="84" t="s">
        <v>21</v>
      </c>
      <c r="D30" s="79">
        <v>180</v>
      </c>
      <c r="E30" s="79">
        <v>148</v>
      </c>
      <c r="F30" s="78">
        <f>D30+E30</f>
        <v>328</v>
      </c>
      <c r="G30" s="46">
        <f>F30/2</f>
        <v>164</v>
      </c>
      <c r="H30" s="144"/>
      <c r="I30" s="153"/>
    </row>
    <row r="31" spans="2:9" ht="20.100000000000001" customHeight="1" x14ac:dyDescent="0.2">
      <c r="B31" s="77">
        <v>4</v>
      </c>
      <c r="C31" s="83" t="s">
        <v>17</v>
      </c>
      <c r="D31" s="77">
        <v>130</v>
      </c>
      <c r="E31" s="77">
        <v>126</v>
      </c>
      <c r="F31" s="78">
        <f>D31+E31</f>
        <v>256</v>
      </c>
      <c r="G31" s="48">
        <f>F31/2</f>
        <v>128</v>
      </c>
      <c r="H31" s="144"/>
      <c r="I31" s="153"/>
    </row>
    <row r="32" spans="2:9" ht="20.100000000000001" customHeight="1" x14ac:dyDescent="0.2">
      <c r="B32" s="79">
        <v>5</v>
      </c>
      <c r="C32" s="84" t="s">
        <v>2</v>
      </c>
      <c r="D32" s="79">
        <v>161</v>
      </c>
      <c r="E32" s="79">
        <v>158</v>
      </c>
      <c r="F32" s="78">
        <f>D32+E32</f>
        <v>319</v>
      </c>
      <c r="G32" s="46">
        <f>F32/2</f>
        <v>159.5</v>
      </c>
      <c r="H32" s="144"/>
      <c r="I32" s="153"/>
    </row>
    <row r="33" spans="2:9" ht="20.100000000000001" customHeight="1" x14ac:dyDescent="0.2">
      <c r="B33" s="137" t="s">
        <v>26</v>
      </c>
      <c r="C33" s="138"/>
      <c r="D33" s="80">
        <f>SUM(D32:D32)</f>
        <v>161</v>
      </c>
      <c r="E33" s="80">
        <f>SUM(E32:E32)</f>
        <v>158</v>
      </c>
      <c r="F33" s="8">
        <f>SUM(F28:F32)</f>
        <v>1431</v>
      </c>
      <c r="G33" s="6">
        <f>F33/10</f>
        <v>143.1</v>
      </c>
      <c r="H33" s="145"/>
      <c r="I33" s="154"/>
    </row>
    <row r="34" spans="2:9" ht="20.100000000000001" customHeight="1" x14ac:dyDescent="0.2">
      <c r="B34" s="141" t="s">
        <v>25</v>
      </c>
      <c r="C34" s="141"/>
      <c r="D34" s="142">
        <v>5</v>
      </c>
      <c r="E34" s="142"/>
      <c r="F34" s="75"/>
      <c r="G34" s="75"/>
      <c r="H34" s="75"/>
      <c r="I34" s="75"/>
    </row>
    <row r="35" spans="2:9" s="74" customFormat="1" ht="5.0999999999999996" customHeight="1" x14ac:dyDescent="0.2">
      <c r="B35" s="88"/>
      <c r="C35" s="88"/>
      <c r="D35" s="72"/>
      <c r="E35" s="72"/>
      <c r="F35" s="75"/>
      <c r="G35" s="75"/>
      <c r="H35" s="75"/>
      <c r="I35" s="75"/>
    </row>
    <row r="36" spans="2:9" ht="24.95" customHeight="1" x14ac:dyDescent="0.2">
      <c r="B36" s="149" t="s">
        <v>121</v>
      </c>
      <c r="C36" s="149"/>
      <c r="D36" s="149"/>
      <c r="E36" s="149"/>
      <c r="F36" s="149"/>
      <c r="G36" s="149"/>
      <c r="H36" s="149"/>
      <c r="I36" s="149"/>
    </row>
    <row r="37" spans="2:9" ht="20.100000000000001" customHeight="1" x14ac:dyDescent="0.2">
      <c r="B37" s="79">
        <v>1</v>
      </c>
      <c r="C37" s="84" t="s">
        <v>122</v>
      </c>
      <c r="D37" s="79">
        <v>125</v>
      </c>
      <c r="E37" s="79">
        <v>146</v>
      </c>
      <c r="F37" s="78">
        <f>D37+E37</f>
        <v>271</v>
      </c>
      <c r="G37" s="46">
        <f>F37/2</f>
        <v>135.5</v>
      </c>
      <c r="H37" s="143">
        <f>F42</f>
        <v>1369</v>
      </c>
      <c r="I37" s="156">
        <v>4</v>
      </c>
    </row>
    <row r="38" spans="2:9" ht="20.100000000000001" customHeight="1" x14ac:dyDescent="0.2">
      <c r="B38" s="79">
        <v>2</v>
      </c>
      <c r="C38" s="84" t="s">
        <v>123</v>
      </c>
      <c r="D38" s="79">
        <v>133</v>
      </c>
      <c r="E38" s="79">
        <v>129</v>
      </c>
      <c r="F38" s="78">
        <f>D38+E38</f>
        <v>262</v>
      </c>
      <c r="G38" s="46">
        <f>F38/2</f>
        <v>131</v>
      </c>
      <c r="H38" s="144"/>
      <c r="I38" s="156"/>
    </row>
    <row r="39" spans="2:9" ht="20.100000000000001" customHeight="1" x14ac:dyDescent="0.2">
      <c r="B39" s="77">
        <v>3</v>
      </c>
      <c r="C39" s="83" t="s">
        <v>125</v>
      </c>
      <c r="D39" s="77">
        <v>136</v>
      </c>
      <c r="E39" s="77">
        <v>132</v>
      </c>
      <c r="F39" s="78">
        <f>D39+E39</f>
        <v>268</v>
      </c>
      <c r="G39" s="48">
        <f>F39/2</f>
        <v>134</v>
      </c>
      <c r="H39" s="144"/>
      <c r="I39" s="156"/>
    </row>
    <row r="40" spans="2:9" ht="20.100000000000001" customHeight="1" x14ac:dyDescent="0.2">
      <c r="B40" s="77">
        <v>4</v>
      </c>
      <c r="C40" s="83" t="s">
        <v>126</v>
      </c>
      <c r="D40" s="77">
        <v>177</v>
      </c>
      <c r="E40" s="77">
        <v>128</v>
      </c>
      <c r="F40" s="78">
        <f>D40+E40</f>
        <v>305</v>
      </c>
      <c r="G40" s="48">
        <f>F40/2</f>
        <v>152.5</v>
      </c>
      <c r="H40" s="144"/>
      <c r="I40" s="156"/>
    </row>
    <row r="41" spans="2:9" ht="20.100000000000001" customHeight="1" x14ac:dyDescent="0.2">
      <c r="B41" s="79">
        <v>5</v>
      </c>
      <c r="C41" s="84" t="s">
        <v>124</v>
      </c>
      <c r="D41" s="79">
        <v>142</v>
      </c>
      <c r="E41" s="79">
        <v>121</v>
      </c>
      <c r="F41" s="78">
        <f>D41+E41</f>
        <v>263</v>
      </c>
      <c r="G41" s="46">
        <f>F41/2</f>
        <v>131.5</v>
      </c>
      <c r="H41" s="144"/>
      <c r="I41" s="156"/>
    </row>
    <row r="42" spans="2:9" ht="20.100000000000001" customHeight="1" x14ac:dyDescent="0.2">
      <c r="B42" s="137" t="s">
        <v>26</v>
      </c>
      <c r="C42" s="138"/>
      <c r="D42" s="80">
        <f>SUM(D37:D41)</f>
        <v>713</v>
      </c>
      <c r="E42" s="80">
        <f>SUM(E37:E41)</f>
        <v>656</v>
      </c>
      <c r="F42" s="8">
        <f>SUM(F37:F41)</f>
        <v>1369</v>
      </c>
      <c r="G42" s="6">
        <f>F42/10</f>
        <v>136.9</v>
      </c>
      <c r="H42" s="145"/>
      <c r="I42" s="156"/>
    </row>
    <row r="43" spans="2:9" ht="20.100000000000001" customHeight="1" x14ac:dyDescent="0.2">
      <c r="B43" s="141" t="s">
        <v>25</v>
      </c>
      <c r="C43" s="141"/>
      <c r="D43" s="142">
        <v>1</v>
      </c>
      <c r="E43" s="142"/>
      <c r="F43" s="75"/>
      <c r="G43" s="75"/>
      <c r="H43" s="75"/>
      <c r="I43" s="75"/>
    </row>
    <row r="44" spans="2:9" s="74" customFormat="1" ht="5.0999999999999996" customHeight="1" x14ac:dyDescent="0.2">
      <c r="B44" s="88"/>
      <c r="C44" s="88"/>
      <c r="D44" s="72"/>
      <c r="E44" s="72"/>
      <c r="F44" s="75"/>
      <c r="G44" s="75"/>
      <c r="H44" s="75"/>
      <c r="I44" s="75"/>
    </row>
    <row r="45" spans="2:9" ht="24.95" customHeight="1" x14ac:dyDescent="0.2">
      <c r="B45" s="149" t="s">
        <v>76</v>
      </c>
      <c r="C45" s="149"/>
      <c r="D45" s="149"/>
      <c r="E45" s="149"/>
      <c r="F45" s="149"/>
      <c r="G45" s="149"/>
      <c r="H45" s="149"/>
      <c r="I45" s="149"/>
    </row>
    <row r="46" spans="2:9" ht="20.100000000000001" customHeight="1" x14ac:dyDescent="0.2">
      <c r="B46" s="77">
        <v>1</v>
      </c>
      <c r="C46" s="83" t="s">
        <v>77</v>
      </c>
      <c r="D46" s="77">
        <v>113</v>
      </c>
      <c r="E46" s="77">
        <v>110</v>
      </c>
      <c r="F46" s="82">
        <f>D46+E46</f>
        <v>223</v>
      </c>
      <c r="G46" s="48">
        <f>F46/2</f>
        <v>111.5</v>
      </c>
      <c r="H46" s="150">
        <f>F51</f>
        <v>1235</v>
      </c>
      <c r="I46" s="157">
        <v>5</v>
      </c>
    </row>
    <row r="47" spans="2:9" ht="20.100000000000001" customHeight="1" x14ac:dyDescent="0.2">
      <c r="B47" s="77">
        <v>2</v>
      </c>
      <c r="C47" s="83" t="s">
        <v>15</v>
      </c>
      <c r="D47" s="77">
        <v>93</v>
      </c>
      <c r="E47" s="77">
        <v>84</v>
      </c>
      <c r="F47" s="82">
        <f>D47+E47</f>
        <v>177</v>
      </c>
      <c r="G47" s="48">
        <f>F47/2</f>
        <v>88.5</v>
      </c>
      <c r="H47" s="150"/>
      <c r="I47" s="158"/>
    </row>
    <row r="48" spans="2:9" ht="20.100000000000001" customHeight="1" x14ac:dyDescent="0.2">
      <c r="B48" s="77">
        <v>3</v>
      </c>
      <c r="C48" s="83" t="s">
        <v>78</v>
      </c>
      <c r="D48" s="77">
        <v>116</v>
      </c>
      <c r="E48" s="77">
        <v>125</v>
      </c>
      <c r="F48" s="82">
        <f>D48+E48</f>
        <v>241</v>
      </c>
      <c r="G48" s="48">
        <f>F48/2</f>
        <v>120.5</v>
      </c>
      <c r="H48" s="150"/>
      <c r="I48" s="158"/>
    </row>
    <row r="49" spans="2:9" ht="20.100000000000001" customHeight="1" x14ac:dyDescent="0.2">
      <c r="B49" s="77">
        <v>4</v>
      </c>
      <c r="C49" s="83" t="s">
        <v>79</v>
      </c>
      <c r="D49" s="77">
        <v>126</v>
      </c>
      <c r="E49" s="77">
        <v>144</v>
      </c>
      <c r="F49" s="82">
        <f>D49+E49</f>
        <v>270</v>
      </c>
      <c r="G49" s="48">
        <f>F49/2</f>
        <v>135</v>
      </c>
      <c r="H49" s="150"/>
      <c r="I49" s="158"/>
    </row>
    <row r="50" spans="2:9" ht="20.100000000000001" customHeight="1" x14ac:dyDescent="0.2">
      <c r="B50" s="79">
        <v>5</v>
      </c>
      <c r="C50" s="84" t="s">
        <v>103</v>
      </c>
      <c r="D50" s="79">
        <v>146</v>
      </c>
      <c r="E50" s="79">
        <v>178</v>
      </c>
      <c r="F50" s="82">
        <f>D50+E50</f>
        <v>324</v>
      </c>
      <c r="G50" s="46">
        <f>F50/2</f>
        <v>162</v>
      </c>
      <c r="H50" s="150"/>
      <c r="I50" s="158"/>
    </row>
    <row r="51" spans="2:9" ht="20.100000000000001" customHeight="1" x14ac:dyDescent="0.2">
      <c r="B51" s="137" t="s">
        <v>26</v>
      </c>
      <c r="C51" s="138"/>
      <c r="D51" s="80">
        <f>SUM(D46:D50)</f>
        <v>594</v>
      </c>
      <c r="E51" s="80">
        <f>SUM(E46:E50)</f>
        <v>641</v>
      </c>
      <c r="F51" s="8">
        <f>SUM(F46:F50)</f>
        <v>1235</v>
      </c>
      <c r="G51" s="6">
        <f>F51/10</f>
        <v>123.5</v>
      </c>
      <c r="H51" s="150"/>
      <c r="I51" s="159"/>
    </row>
    <row r="52" spans="2:9" ht="20.100000000000001" customHeight="1" x14ac:dyDescent="0.2">
      <c r="B52" s="141" t="s">
        <v>25</v>
      </c>
      <c r="C52" s="141"/>
      <c r="D52" s="142">
        <v>3</v>
      </c>
      <c r="E52" s="142"/>
      <c r="F52" s="75"/>
      <c r="G52" s="75"/>
      <c r="H52" s="89"/>
      <c r="I52" s="75"/>
    </row>
    <row r="53" spans="2:9" s="74" customFormat="1" ht="5.0999999999999996" customHeight="1" x14ac:dyDescent="0.2">
      <c r="B53" s="88"/>
      <c r="C53" s="88"/>
      <c r="D53" s="72"/>
      <c r="E53" s="72"/>
      <c r="F53" s="75"/>
      <c r="G53" s="75"/>
      <c r="H53" s="75"/>
      <c r="I53" s="75"/>
    </row>
    <row r="54" spans="2:9" ht="24.95" customHeight="1" x14ac:dyDescent="0.2">
      <c r="B54" s="149" t="s">
        <v>73</v>
      </c>
      <c r="C54" s="149"/>
      <c r="D54" s="149"/>
      <c r="E54" s="149"/>
      <c r="F54" s="149"/>
      <c r="G54" s="149"/>
      <c r="H54" s="149"/>
      <c r="I54" s="149"/>
    </row>
    <row r="55" spans="2:9" ht="20.100000000000001" customHeight="1" x14ac:dyDescent="0.2">
      <c r="B55" s="79">
        <v>1</v>
      </c>
      <c r="C55" s="84" t="s">
        <v>51</v>
      </c>
      <c r="D55" s="79">
        <v>121</v>
      </c>
      <c r="E55" s="79">
        <v>129</v>
      </c>
      <c r="F55" s="78">
        <f>D55+E55</f>
        <v>250</v>
      </c>
      <c r="G55" s="47">
        <f>F55/2</f>
        <v>125</v>
      </c>
      <c r="H55" s="150">
        <f>F60</f>
        <v>1159</v>
      </c>
      <c r="I55" s="155">
        <v>6</v>
      </c>
    </row>
    <row r="56" spans="2:9" ht="20.100000000000001" customHeight="1" x14ac:dyDescent="0.2">
      <c r="B56" s="79">
        <v>2</v>
      </c>
      <c r="C56" s="84" t="s">
        <v>127</v>
      </c>
      <c r="D56" s="79">
        <v>133</v>
      </c>
      <c r="E56" s="79">
        <v>136</v>
      </c>
      <c r="F56" s="78">
        <f>D56+E56</f>
        <v>269</v>
      </c>
      <c r="G56" s="47">
        <f>F56/2</f>
        <v>134.5</v>
      </c>
      <c r="H56" s="150"/>
      <c r="I56" s="155"/>
    </row>
    <row r="57" spans="2:9" ht="20.100000000000001" customHeight="1" x14ac:dyDescent="0.2">
      <c r="B57" s="79">
        <v>3</v>
      </c>
      <c r="C57" s="84" t="s">
        <v>50</v>
      </c>
      <c r="D57" s="79">
        <v>147</v>
      </c>
      <c r="E57" s="79">
        <v>127</v>
      </c>
      <c r="F57" s="78">
        <f>D57+E57</f>
        <v>274</v>
      </c>
      <c r="G57" s="47">
        <f>F57/2</f>
        <v>137</v>
      </c>
      <c r="H57" s="150"/>
      <c r="I57" s="155"/>
    </row>
    <row r="58" spans="2:9" ht="20.100000000000001" customHeight="1" x14ac:dyDescent="0.2">
      <c r="B58" s="77">
        <v>4</v>
      </c>
      <c r="C58" s="83" t="s">
        <v>52</v>
      </c>
      <c r="D58" s="77">
        <v>97</v>
      </c>
      <c r="E58" s="77">
        <v>117</v>
      </c>
      <c r="F58" s="78">
        <f>D58+E58</f>
        <v>214</v>
      </c>
      <c r="G58" s="49">
        <f>F58/2</f>
        <v>107</v>
      </c>
      <c r="H58" s="150"/>
      <c r="I58" s="155"/>
    </row>
    <row r="59" spans="2:9" ht="20.100000000000001" customHeight="1" x14ac:dyDescent="0.2">
      <c r="B59" s="77">
        <v>5</v>
      </c>
      <c r="C59" s="83" t="s">
        <v>128</v>
      </c>
      <c r="D59" s="77">
        <v>80</v>
      </c>
      <c r="E59" s="77">
        <v>72</v>
      </c>
      <c r="F59" s="78">
        <f>D59+E59</f>
        <v>152</v>
      </c>
      <c r="G59" s="49">
        <f>F59/2</f>
        <v>76</v>
      </c>
      <c r="H59" s="150"/>
      <c r="I59" s="155"/>
    </row>
    <row r="60" spans="2:9" ht="20.100000000000001" customHeight="1" x14ac:dyDescent="0.2">
      <c r="B60" s="137" t="s">
        <v>26</v>
      </c>
      <c r="C60" s="138"/>
      <c r="D60" s="80">
        <f>SUM(D57:D59)</f>
        <v>324</v>
      </c>
      <c r="E60" s="80">
        <f>SUM(E57:E59)</f>
        <v>316</v>
      </c>
      <c r="F60" s="8">
        <f>SUM(F55:F59)</f>
        <v>1159</v>
      </c>
      <c r="G60" s="7">
        <f>F60/10</f>
        <v>115.9</v>
      </c>
      <c r="H60" s="150"/>
      <c r="I60" s="155"/>
    </row>
    <row r="61" spans="2:9" ht="20.100000000000001" customHeight="1" x14ac:dyDescent="0.2">
      <c r="B61" s="141" t="s">
        <v>25</v>
      </c>
      <c r="C61" s="141"/>
      <c r="D61" s="142">
        <v>4</v>
      </c>
      <c r="E61" s="142"/>
      <c r="F61" s="75"/>
      <c r="G61" s="75"/>
      <c r="H61" s="75"/>
      <c r="I61" s="75"/>
    </row>
    <row r="62" spans="2:9" s="74" customFormat="1" ht="5.0999999999999996" customHeight="1" x14ac:dyDescent="0.2">
      <c r="B62" s="88"/>
      <c r="C62" s="88"/>
      <c r="D62" s="72"/>
      <c r="E62" s="72"/>
      <c r="F62" s="75"/>
      <c r="G62" s="75"/>
      <c r="H62" s="75"/>
      <c r="I62" s="75"/>
    </row>
    <row r="63" spans="2:9" ht="24.95" customHeight="1" x14ac:dyDescent="0.2">
      <c r="B63" s="149" t="s">
        <v>80</v>
      </c>
      <c r="C63" s="149"/>
      <c r="D63" s="149"/>
      <c r="E63" s="149"/>
      <c r="F63" s="149"/>
      <c r="G63" s="149"/>
      <c r="H63" s="149"/>
      <c r="I63" s="149"/>
    </row>
    <row r="64" spans="2:9" ht="20.100000000000001" customHeight="1" x14ac:dyDescent="0.2">
      <c r="B64" s="79">
        <v>1</v>
      </c>
      <c r="C64" s="84" t="s">
        <v>129</v>
      </c>
      <c r="D64" s="79">
        <v>112</v>
      </c>
      <c r="E64" s="79">
        <v>113</v>
      </c>
      <c r="F64" s="78">
        <f>D64+E64</f>
        <v>225</v>
      </c>
      <c r="G64" s="46">
        <f>F64/2</f>
        <v>112.5</v>
      </c>
      <c r="H64" s="150">
        <f>F69</f>
        <v>1122</v>
      </c>
      <c r="I64" s="156">
        <v>7</v>
      </c>
    </row>
    <row r="65" spans="2:9" ht="20.100000000000001" customHeight="1" x14ac:dyDescent="0.2">
      <c r="B65" s="77">
        <v>2</v>
      </c>
      <c r="C65" s="83" t="s">
        <v>83</v>
      </c>
      <c r="D65" s="77">
        <v>129</v>
      </c>
      <c r="E65" s="77">
        <v>122</v>
      </c>
      <c r="F65" s="78">
        <f>D65+E65</f>
        <v>251</v>
      </c>
      <c r="G65" s="48">
        <f>F65/2</f>
        <v>125.5</v>
      </c>
      <c r="H65" s="150"/>
      <c r="I65" s="156"/>
    </row>
    <row r="66" spans="2:9" ht="20.100000000000001" customHeight="1" x14ac:dyDescent="0.2">
      <c r="B66" s="77">
        <v>3</v>
      </c>
      <c r="C66" s="83" t="s">
        <v>82</v>
      </c>
      <c r="D66" s="77">
        <v>112</v>
      </c>
      <c r="E66" s="77">
        <v>105</v>
      </c>
      <c r="F66" s="78">
        <f>D66+E66</f>
        <v>217</v>
      </c>
      <c r="G66" s="48">
        <f>F66/2</f>
        <v>108.5</v>
      </c>
      <c r="H66" s="150"/>
      <c r="I66" s="156"/>
    </row>
    <row r="67" spans="2:9" ht="20.100000000000001" customHeight="1" x14ac:dyDescent="0.2">
      <c r="B67" s="77">
        <v>4</v>
      </c>
      <c r="C67" s="83" t="s">
        <v>81</v>
      </c>
      <c r="D67" s="77">
        <v>109</v>
      </c>
      <c r="E67" s="77">
        <v>100</v>
      </c>
      <c r="F67" s="78">
        <f>D67+E67</f>
        <v>209</v>
      </c>
      <c r="G67" s="48">
        <f>F67/2</f>
        <v>104.5</v>
      </c>
      <c r="H67" s="150"/>
      <c r="I67" s="156"/>
    </row>
    <row r="68" spans="2:9" ht="20.100000000000001" customHeight="1" x14ac:dyDescent="0.2">
      <c r="B68" s="77">
        <v>5</v>
      </c>
      <c r="C68" s="83" t="s">
        <v>84</v>
      </c>
      <c r="D68" s="77">
        <v>107</v>
      </c>
      <c r="E68" s="77">
        <v>113</v>
      </c>
      <c r="F68" s="78">
        <f>D68+E68</f>
        <v>220</v>
      </c>
      <c r="G68" s="48">
        <f>F68/2</f>
        <v>110</v>
      </c>
      <c r="H68" s="150"/>
      <c r="I68" s="156"/>
    </row>
    <row r="69" spans="2:9" ht="20.100000000000001" customHeight="1" x14ac:dyDescent="0.2">
      <c r="B69" s="137" t="s">
        <v>26</v>
      </c>
      <c r="C69" s="138"/>
      <c r="D69" s="80">
        <f>SUM(D67:D68)</f>
        <v>216</v>
      </c>
      <c r="E69" s="80">
        <f>SUM(E67:E68)</f>
        <v>213</v>
      </c>
      <c r="F69" s="8">
        <f>SUM(F64:F68)</f>
        <v>1122</v>
      </c>
      <c r="G69" s="6">
        <f>F69/10</f>
        <v>112.2</v>
      </c>
      <c r="H69" s="150"/>
      <c r="I69" s="156"/>
    </row>
    <row r="70" spans="2:9" ht="20.100000000000001" customHeight="1" x14ac:dyDescent="0.2">
      <c r="B70" s="141" t="s">
        <v>25</v>
      </c>
      <c r="C70" s="141"/>
      <c r="D70" s="142">
        <v>3</v>
      </c>
      <c r="E70" s="142"/>
      <c r="F70" s="75"/>
      <c r="G70" s="75"/>
      <c r="H70" s="75"/>
      <c r="I70" s="75"/>
    </row>
    <row r="71" spans="2:9" s="74" customFormat="1" ht="5.0999999999999996" customHeight="1" x14ac:dyDescent="0.2">
      <c r="B71" s="88"/>
      <c r="C71" s="88"/>
      <c r="D71" s="72"/>
      <c r="E71" s="72"/>
      <c r="F71" s="75"/>
      <c r="G71" s="75"/>
      <c r="H71" s="75"/>
      <c r="I71" s="75"/>
    </row>
    <row r="72" spans="2:9" ht="24.95" customHeight="1" x14ac:dyDescent="0.2">
      <c r="B72" s="149" t="s">
        <v>105</v>
      </c>
      <c r="C72" s="149"/>
      <c r="D72" s="149"/>
      <c r="E72" s="149"/>
      <c r="F72" s="149"/>
      <c r="G72" s="149"/>
      <c r="H72" s="149"/>
      <c r="I72" s="149"/>
    </row>
    <row r="73" spans="2:9" ht="20.100000000000001" customHeight="1" x14ac:dyDescent="0.2">
      <c r="B73" s="77">
        <v>1</v>
      </c>
      <c r="C73" s="85" t="s">
        <v>85</v>
      </c>
      <c r="D73" s="77">
        <v>102</v>
      </c>
      <c r="E73" s="77">
        <v>100</v>
      </c>
      <c r="F73" s="78">
        <f>D73+E73</f>
        <v>202</v>
      </c>
      <c r="G73" s="48">
        <f>F73/2</f>
        <v>101</v>
      </c>
      <c r="H73" s="143">
        <f>F78</f>
        <v>1083</v>
      </c>
      <c r="I73" s="152">
        <v>8</v>
      </c>
    </row>
    <row r="74" spans="2:9" ht="20.100000000000001" customHeight="1" x14ac:dyDescent="0.2">
      <c r="B74" s="77">
        <v>2</v>
      </c>
      <c r="C74" s="83" t="s">
        <v>87</v>
      </c>
      <c r="D74" s="77">
        <v>86</v>
      </c>
      <c r="E74" s="77">
        <v>151</v>
      </c>
      <c r="F74" s="78">
        <f>D74+E74</f>
        <v>237</v>
      </c>
      <c r="G74" s="48">
        <f>F74/2</f>
        <v>118.5</v>
      </c>
      <c r="H74" s="144"/>
      <c r="I74" s="153"/>
    </row>
    <row r="75" spans="2:9" ht="20.100000000000001" customHeight="1" x14ac:dyDescent="0.2">
      <c r="B75" s="79">
        <v>3</v>
      </c>
      <c r="C75" s="86" t="s">
        <v>130</v>
      </c>
      <c r="D75" s="79">
        <v>115</v>
      </c>
      <c r="E75" s="79">
        <v>110</v>
      </c>
      <c r="F75" s="78">
        <f>D75+E75</f>
        <v>225</v>
      </c>
      <c r="G75" s="46">
        <f>F75/2</f>
        <v>112.5</v>
      </c>
      <c r="H75" s="144"/>
      <c r="I75" s="153"/>
    </row>
    <row r="76" spans="2:9" ht="20.100000000000001" customHeight="1" x14ac:dyDescent="0.2">
      <c r="B76" s="77">
        <v>4</v>
      </c>
      <c r="C76" s="83" t="s">
        <v>86</v>
      </c>
      <c r="D76" s="77">
        <v>102</v>
      </c>
      <c r="E76" s="77">
        <v>104</v>
      </c>
      <c r="F76" s="78">
        <f>D76+E76</f>
        <v>206</v>
      </c>
      <c r="G76" s="48">
        <f>F76/2</f>
        <v>103</v>
      </c>
      <c r="H76" s="144"/>
      <c r="I76" s="153"/>
    </row>
    <row r="77" spans="2:9" ht="20.100000000000001" customHeight="1" x14ac:dyDescent="0.2">
      <c r="B77" s="77">
        <v>5</v>
      </c>
      <c r="C77" s="83" t="s">
        <v>88</v>
      </c>
      <c r="D77" s="77">
        <v>126</v>
      </c>
      <c r="E77" s="77">
        <v>87</v>
      </c>
      <c r="F77" s="78">
        <f>D77+E77</f>
        <v>213</v>
      </c>
      <c r="G77" s="48">
        <f>F77/2</f>
        <v>106.5</v>
      </c>
      <c r="H77" s="144"/>
      <c r="I77" s="153"/>
    </row>
    <row r="78" spans="2:9" ht="20.100000000000001" customHeight="1" x14ac:dyDescent="0.2">
      <c r="B78" s="137" t="s">
        <v>26</v>
      </c>
      <c r="C78" s="138"/>
      <c r="D78" s="80">
        <f>SUM(D73:D77)</f>
        <v>531</v>
      </c>
      <c r="E78" s="80">
        <f>SUM(E73:E77)</f>
        <v>552</v>
      </c>
      <c r="F78" s="8">
        <f>SUM(F73:F77)</f>
        <v>1083</v>
      </c>
      <c r="G78" s="6">
        <f>F78/10</f>
        <v>108.3</v>
      </c>
      <c r="H78" s="145"/>
      <c r="I78" s="154"/>
    </row>
    <row r="79" spans="2:9" ht="20.100000000000001" customHeight="1" x14ac:dyDescent="0.2">
      <c r="B79" s="141" t="s">
        <v>25</v>
      </c>
      <c r="C79" s="141"/>
      <c r="D79" s="142">
        <v>3</v>
      </c>
      <c r="E79" s="142"/>
      <c r="F79" s="75"/>
      <c r="G79" s="75"/>
      <c r="H79" s="75"/>
      <c r="I79" s="75"/>
    </row>
    <row r="80" spans="2:9" s="74" customFormat="1" ht="5.0999999999999996" customHeight="1" x14ac:dyDescent="0.2">
      <c r="B80" s="88"/>
      <c r="C80" s="88"/>
      <c r="D80" s="72"/>
      <c r="E80" s="72"/>
      <c r="F80" s="75"/>
      <c r="G80" s="75"/>
      <c r="H80" s="75"/>
      <c r="I80" s="75"/>
    </row>
    <row r="81" spans="2:9" ht="24.95" customHeight="1" x14ac:dyDescent="0.2">
      <c r="B81" s="149" t="s">
        <v>75</v>
      </c>
      <c r="C81" s="149"/>
      <c r="D81" s="149"/>
      <c r="E81" s="149"/>
      <c r="F81" s="149"/>
      <c r="G81" s="149"/>
      <c r="H81" s="149"/>
      <c r="I81" s="149"/>
    </row>
    <row r="82" spans="2:9" ht="20.100000000000001" customHeight="1" x14ac:dyDescent="0.2">
      <c r="B82" s="79">
        <v>1</v>
      </c>
      <c r="C82" s="84" t="s">
        <v>13</v>
      </c>
      <c r="D82" s="79">
        <v>110</v>
      </c>
      <c r="E82" s="79">
        <v>133</v>
      </c>
      <c r="F82" s="78">
        <f>D82+E82</f>
        <v>243</v>
      </c>
      <c r="G82" s="46">
        <f>F82/2</f>
        <v>121.5</v>
      </c>
      <c r="H82" s="150">
        <f>F87</f>
        <v>1057</v>
      </c>
      <c r="I82" s="155">
        <v>9</v>
      </c>
    </row>
    <row r="83" spans="2:9" ht="20.100000000000001" customHeight="1" x14ac:dyDescent="0.2">
      <c r="B83" s="77">
        <v>2</v>
      </c>
      <c r="C83" s="83" t="s">
        <v>32</v>
      </c>
      <c r="D83" s="77">
        <v>149</v>
      </c>
      <c r="E83" s="77">
        <v>163</v>
      </c>
      <c r="F83" s="78">
        <f>D83+E83</f>
        <v>312</v>
      </c>
      <c r="G83" s="48">
        <f>F83/2</f>
        <v>156</v>
      </c>
      <c r="H83" s="150"/>
      <c r="I83" s="155"/>
    </row>
    <row r="84" spans="2:9" ht="20.100000000000001" customHeight="1" x14ac:dyDescent="0.2">
      <c r="B84" s="77">
        <v>3</v>
      </c>
      <c r="C84" s="83" t="s">
        <v>131</v>
      </c>
      <c r="D84" s="77">
        <v>71</v>
      </c>
      <c r="E84" s="77">
        <v>77</v>
      </c>
      <c r="F84" s="78">
        <f>D84+E84</f>
        <v>148</v>
      </c>
      <c r="G84" s="48">
        <f>F84/2</f>
        <v>74</v>
      </c>
      <c r="H84" s="150"/>
      <c r="I84" s="155"/>
    </row>
    <row r="85" spans="2:9" ht="20.100000000000001" customHeight="1" x14ac:dyDescent="0.2">
      <c r="B85" s="77">
        <v>4</v>
      </c>
      <c r="C85" s="83" t="s">
        <v>132</v>
      </c>
      <c r="D85" s="77">
        <v>61</v>
      </c>
      <c r="E85" s="77">
        <v>38</v>
      </c>
      <c r="F85" s="78">
        <f>D85+E85</f>
        <v>99</v>
      </c>
      <c r="G85" s="48">
        <f>F85/2</f>
        <v>49.5</v>
      </c>
      <c r="H85" s="150"/>
      <c r="I85" s="155"/>
    </row>
    <row r="86" spans="2:9" ht="20.100000000000001" customHeight="1" x14ac:dyDescent="0.2">
      <c r="B86" s="77">
        <v>5</v>
      </c>
      <c r="C86" s="83" t="s">
        <v>22</v>
      </c>
      <c r="D86" s="77">
        <v>126</v>
      </c>
      <c r="E86" s="77">
        <v>129</v>
      </c>
      <c r="F86" s="78">
        <f>D86+E86</f>
        <v>255</v>
      </c>
      <c r="G86" s="48">
        <f>F86/2</f>
        <v>127.5</v>
      </c>
      <c r="H86" s="150"/>
      <c r="I86" s="155"/>
    </row>
    <row r="87" spans="2:9" ht="20.100000000000001" customHeight="1" x14ac:dyDescent="0.2">
      <c r="B87" s="137" t="s">
        <v>26</v>
      </c>
      <c r="C87" s="138"/>
      <c r="D87" s="80">
        <f>SUM(D83:D86)</f>
        <v>407</v>
      </c>
      <c r="E87" s="80">
        <f>SUM(E83:E86)</f>
        <v>407</v>
      </c>
      <c r="F87" s="8">
        <f>SUM(F82:F86)</f>
        <v>1057</v>
      </c>
      <c r="G87" s="6">
        <f>F87/10</f>
        <v>105.7</v>
      </c>
      <c r="H87" s="150"/>
      <c r="I87" s="155"/>
    </row>
    <row r="88" spans="2:9" ht="20.100000000000001" customHeight="1" x14ac:dyDescent="0.2">
      <c r="B88" s="141" t="s">
        <v>25</v>
      </c>
      <c r="C88" s="141"/>
      <c r="D88" s="142">
        <v>2</v>
      </c>
      <c r="E88" s="142"/>
      <c r="F88" s="75"/>
      <c r="G88" s="75"/>
      <c r="H88" s="75"/>
      <c r="I88" s="75"/>
    </row>
    <row r="89" spans="2:9" s="74" customFormat="1" ht="5.0999999999999996" customHeight="1" x14ac:dyDescent="0.2">
      <c r="B89" s="88"/>
      <c r="C89" s="88"/>
      <c r="D89" s="72"/>
      <c r="E89" s="72"/>
      <c r="F89" s="75"/>
      <c r="G89" s="75"/>
      <c r="H89" s="75"/>
      <c r="I89" s="75"/>
    </row>
    <row r="90" spans="2:9" ht="24.95" customHeight="1" x14ac:dyDescent="0.2">
      <c r="B90" s="149" t="s">
        <v>133</v>
      </c>
      <c r="C90" s="149"/>
      <c r="D90" s="149"/>
      <c r="E90" s="149"/>
      <c r="F90" s="149"/>
      <c r="G90" s="149"/>
      <c r="H90" s="149"/>
      <c r="I90" s="149"/>
    </row>
    <row r="91" spans="2:9" ht="20.100000000000001" customHeight="1" x14ac:dyDescent="0.2">
      <c r="B91" s="79">
        <v>1</v>
      </c>
      <c r="C91" s="84" t="s">
        <v>53</v>
      </c>
      <c r="D91" s="79">
        <v>121</v>
      </c>
      <c r="E91" s="79">
        <v>156</v>
      </c>
      <c r="F91" s="78">
        <f>D91+E91</f>
        <v>277</v>
      </c>
      <c r="G91" s="46">
        <f>F91/2</f>
        <v>138.5</v>
      </c>
      <c r="H91" s="143">
        <f>F96</f>
        <v>1053</v>
      </c>
      <c r="I91" s="155">
        <v>10</v>
      </c>
    </row>
    <row r="92" spans="2:9" ht="20.100000000000001" customHeight="1" x14ac:dyDescent="0.2">
      <c r="B92" s="77">
        <v>2</v>
      </c>
      <c r="C92" s="83" t="s">
        <v>134</v>
      </c>
      <c r="D92" s="77">
        <v>89</v>
      </c>
      <c r="E92" s="77">
        <v>65</v>
      </c>
      <c r="F92" s="78">
        <f>D92+E92</f>
        <v>154</v>
      </c>
      <c r="G92" s="48">
        <f>F92/2</f>
        <v>77</v>
      </c>
      <c r="H92" s="144"/>
      <c r="I92" s="155"/>
    </row>
    <row r="93" spans="2:9" ht="20.100000000000001" customHeight="1" x14ac:dyDescent="0.2">
      <c r="B93" s="77">
        <v>3</v>
      </c>
      <c r="C93" s="83" t="s">
        <v>74</v>
      </c>
      <c r="D93" s="77">
        <v>115</v>
      </c>
      <c r="E93" s="77">
        <v>112</v>
      </c>
      <c r="F93" s="78">
        <f>D93+E93</f>
        <v>227</v>
      </c>
      <c r="G93" s="48">
        <f>F93/2</f>
        <v>113.5</v>
      </c>
      <c r="H93" s="144"/>
      <c r="I93" s="155"/>
    </row>
    <row r="94" spans="2:9" ht="20.100000000000001" customHeight="1" x14ac:dyDescent="0.2">
      <c r="B94" s="77">
        <v>4</v>
      </c>
      <c r="C94" s="83" t="s">
        <v>135</v>
      </c>
      <c r="D94" s="77">
        <v>104</v>
      </c>
      <c r="E94" s="77">
        <v>84</v>
      </c>
      <c r="F94" s="78">
        <f>D94+E94</f>
        <v>188</v>
      </c>
      <c r="G94" s="48">
        <f>F94/2</f>
        <v>94</v>
      </c>
      <c r="H94" s="144"/>
      <c r="I94" s="155"/>
    </row>
    <row r="95" spans="2:9" ht="20.100000000000001" customHeight="1" x14ac:dyDescent="0.2">
      <c r="B95" s="79">
        <v>5</v>
      </c>
      <c r="C95" s="84" t="s">
        <v>136</v>
      </c>
      <c r="D95" s="79">
        <v>100</v>
      </c>
      <c r="E95" s="79">
        <v>107</v>
      </c>
      <c r="F95" s="78">
        <f>D95+E95</f>
        <v>207</v>
      </c>
      <c r="G95" s="46">
        <f>F95/2</f>
        <v>103.5</v>
      </c>
      <c r="H95" s="144"/>
      <c r="I95" s="155"/>
    </row>
    <row r="96" spans="2:9" ht="20.100000000000001" customHeight="1" x14ac:dyDescent="0.2">
      <c r="B96" s="137" t="s">
        <v>26</v>
      </c>
      <c r="C96" s="138"/>
      <c r="D96" s="80">
        <f>SUM(D91:D95)</f>
        <v>529</v>
      </c>
      <c r="E96" s="80">
        <f>SUM(E91:E95)</f>
        <v>524</v>
      </c>
      <c r="F96" s="8">
        <f>SUM(F91:F95)</f>
        <v>1053</v>
      </c>
      <c r="G96" s="6">
        <f>F96/10</f>
        <v>105.3</v>
      </c>
      <c r="H96" s="145"/>
      <c r="I96" s="155"/>
    </row>
    <row r="97" spans="2:9" ht="20.100000000000001" customHeight="1" x14ac:dyDescent="0.2">
      <c r="B97" s="141" t="s">
        <v>25</v>
      </c>
      <c r="C97" s="141"/>
      <c r="D97" s="142">
        <v>2</v>
      </c>
      <c r="E97" s="142"/>
      <c r="F97" s="75"/>
      <c r="G97" s="75"/>
      <c r="H97" s="75"/>
      <c r="I97" s="75"/>
    </row>
    <row r="98" spans="2:9" s="74" customFormat="1" ht="5.0999999999999996" customHeight="1" x14ac:dyDescent="0.2">
      <c r="B98" s="88"/>
      <c r="C98" s="88"/>
      <c r="D98" s="72"/>
      <c r="E98" s="72"/>
      <c r="F98" s="75"/>
      <c r="G98" s="75"/>
      <c r="H98" s="75"/>
      <c r="I98" s="75"/>
    </row>
    <row r="99" spans="2:9" ht="24.95" customHeight="1" x14ac:dyDescent="0.2">
      <c r="B99" s="149" t="s">
        <v>137</v>
      </c>
      <c r="C99" s="149"/>
      <c r="D99" s="149"/>
      <c r="E99" s="149"/>
      <c r="F99" s="149"/>
      <c r="G99" s="149"/>
      <c r="H99" s="149"/>
      <c r="I99" s="149"/>
    </row>
    <row r="100" spans="2:9" ht="20.100000000000001" customHeight="1" x14ac:dyDescent="0.2">
      <c r="B100" s="79">
        <v>1</v>
      </c>
      <c r="C100" s="84" t="s">
        <v>138</v>
      </c>
      <c r="D100" s="79">
        <v>117</v>
      </c>
      <c r="E100" s="79">
        <v>88</v>
      </c>
      <c r="F100" s="78">
        <f>D100+E100</f>
        <v>205</v>
      </c>
      <c r="G100" s="46">
        <f>F100/2</f>
        <v>102.5</v>
      </c>
      <c r="H100" s="143">
        <f>F105</f>
        <v>1028</v>
      </c>
      <c r="I100" s="152">
        <v>11</v>
      </c>
    </row>
    <row r="101" spans="2:9" ht="20.100000000000001" customHeight="1" x14ac:dyDescent="0.2">
      <c r="B101" s="77">
        <v>2</v>
      </c>
      <c r="C101" s="83" t="s">
        <v>139</v>
      </c>
      <c r="D101" s="77">
        <v>109</v>
      </c>
      <c r="E101" s="77">
        <v>84</v>
      </c>
      <c r="F101" s="78">
        <f>D101+E101</f>
        <v>193</v>
      </c>
      <c r="G101" s="48">
        <f>F101/2</f>
        <v>96.5</v>
      </c>
      <c r="H101" s="144"/>
      <c r="I101" s="153"/>
    </row>
    <row r="102" spans="2:9" ht="20.100000000000001" customHeight="1" x14ac:dyDescent="0.2">
      <c r="B102" s="79">
        <v>3</v>
      </c>
      <c r="C102" s="84" t="s">
        <v>140</v>
      </c>
      <c r="D102" s="79">
        <v>136</v>
      </c>
      <c r="E102" s="79">
        <v>112</v>
      </c>
      <c r="F102" s="78">
        <f>D102+E102</f>
        <v>248</v>
      </c>
      <c r="G102" s="46">
        <f>F102/2</f>
        <v>124</v>
      </c>
      <c r="H102" s="144"/>
      <c r="I102" s="153"/>
    </row>
    <row r="103" spans="2:9" ht="20.100000000000001" customHeight="1" x14ac:dyDescent="0.2">
      <c r="B103" s="77">
        <v>4</v>
      </c>
      <c r="C103" s="83" t="s">
        <v>141</v>
      </c>
      <c r="D103" s="77">
        <v>103</v>
      </c>
      <c r="E103" s="77">
        <v>112</v>
      </c>
      <c r="F103" s="78">
        <f>D103+E103</f>
        <v>215</v>
      </c>
      <c r="G103" s="48">
        <f>F103/2</f>
        <v>107.5</v>
      </c>
      <c r="H103" s="144"/>
      <c r="I103" s="153"/>
    </row>
    <row r="104" spans="2:9" ht="20.100000000000001" customHeight="1" x14ac:dyDescent="0.2">
      <c r="B104" s="77">
        <v>5</v>
      </c>
      <c r="C104" s="83" t="s">
        <v>142</v>
      </c>
      <c r="D104" s="77">
        <v>80</v>
      </c>
      <c r="E104" s="77">
        <v>87</v>
      </c>
      <c r="F104" s="78">
        <f>D104+E104</f>
        <v>167</v>
      </c>
      <c r="G104" s="48">
        <f>F104/2</f>
        <v>83.5</v>
      </c>
      <c r="H104" s="144"/>
      <c r="I104" s="153"/>
    </row>
    <row r="105" spans="2:9" ht="20.100000000000001" customHeight="1" x14ac:dyDescent="0.2">
      <c r="B105" s="137" t="s">
        <v>26</v>
      </c>
      <c r="C105" s="138"/>
      <c r="D105" s="80">
        <f>SUM(D100:D104)</f>
        <v>545</v>
      </c>
      <c r="E105" s="80">
        <f>SUM(E100:E104)</f>
        <v>483</v>
      </c>
      <c r="F105" s="8">
        <f>SUM(F100:F104)</f>
        <v>1028</v>
      </c>
      <c r="G105" s="6">
        <f>F105/98</f>
        <v>10.489795918367347</v>
      </c>
      <c r="H105" s="145"/>
      <c r="I105" s="154"/>
    </row>
    <row r="106" spans="2:9" ht="20.100000000000001" customHeight="1" x14ac:dyDescent="0.2">
      <c r="B106" s="141" t="s">
        <v>25</v>
      </c>
      <c r="C106" s="141"/>
      <c r="D106" s="142">
        <v>6</v>
      </c>
      <c r="E106" s="142"/>
      <c r="F106" s="75"/>
      <c r="G106" s="75"/>
      <c r="H106" s="75"/>
      <c r="I106" s="75"/>
    </row>
    <row r="107" spans="2:9" s="74" customFormat="1" ht="5.0999999999999996" customHeight="1" x14ac:dyDescent="0.2">
      <c r="B107" s="88"/>
      <c r="C107" s="88"/>
      <c r="D107" s="72"/>
      <c r="E107" s="72"/>
      <c r="F107" s="75"/>
      <c r="G107" s="75"/>
      <c r="H107" s="75"/>
      <c r="I107" s="75"/>
    </row>
    <row r="108" spans="2:9" ht="24.95" customHeight="1" x14ac:dyDescent="0.2">
      <c r="B108" s="149" t="s">
        <v>104</v>
      </c>
      <c r="C108" s="149"/>
      <c r="D108" s="149"/>
      <c r="E108" s="149"/>
      <c r="F108" s="149"/>
      <c r="G108" s="149"/>
      <c r="H108" s="149"/>
      <c r="I108" s="149"/>
    </row>
    <row r="109" spans="2:9" ht="20.100000000000001" customHeight="1" x14ac:dyDescent="0.2">
      <c r="B109" s="77">
        <v>1</v>
      </c>
      <c r="C109" s="83" t="s">
        <v>99</v>
      </c>
      <c r="D109" s="77">
        <v>119</v>
      </c>
      <c r="E109" s="77">
        <v>112</v>
      </c>
      <c r="F109" s="78">
        <f>D109+E109</f>
        <v>231</v>
      </c>
      <c r="G109" s="48">
        <f>F109/2</f>
        <v>115.5</v>
      </c>
      <c r="H109" s="143">
        <f>F114</f>
        <v>1017</v>
      </c>
      <c r="I109" s="152">
        <v>12</v>
      </c>
    </row>
    <row r="110" spans="2:9" ht="20.100000000000001" customHeight="1" x14ac:dyDescent="0.2">
      <c r="B110" s="77">
        <v>2</v>
      </c>
      <c r="C110" s="83" t="s">
        <v>143</v>
      </c>
      <c r="D110" s="77">
        <v>91</v>
      </c>
      <c r="E110" s="77">
        <v>106</v>
      </c>
      <c r="F110" s="78">
        <f>D110+E110</f>
        <v>197</v>
      </c>
      <c r="G110" s="48">
        <f>F110/2</f>
        <v>98.5</v>
      </c>
      <c r="H110" s="144"/>
      <c r="I110" s="153"/>
    </row>
    <row r="111" spans="2:9" ht="20.100000000000001" customHeight="1" x14ac:dyDescent="0.2">
      <c r="B111" s="77">
        <v>3</v>
      </c>
      <c r="C111" s="83" t="s">
        <v>144</v>
      </c>
      <c r="D111" s="77">
        <v>124</v>
      </c>
      <c r="E111" s="77">
        <v>75</v>
      </c>
      <c r="F111" s="78">
        <f>D111+E111</f>
        <v>199</v>
      </c>
      <c r="G111" s="48">
        <f>F111/2</f>
        <v>99.5</v>
      </c>
      <c r="H111" s="144"/>
      <c r="I111" s="153"/>
    </row>
    <row r="112" spans="2:9" ht="20.100000000000001" customHeight="1" x14ac:dyDescent="0.2">
      <c r="B112" s="77">
        <v>4</v>
      </c>
      <c r="C112" s="83" t="s">
        <v>145</v>
      </c>
      <c r="D112" s="77">
        <v>101</v>
      </c>
      <c r="E112" s="77">
        <v>89</v>
      </c>
      <c r="F112" s="78">
        <f>D112+E112</f>
        <v>190</v>
      </c>
      <c r="G112" s="48">
        <f>F112/2</f>
        <v>95</v>
      </c>
      <c r="H112" s="144"/>
      <c r="I112" s="153"/>
    </row>
    <row r="113" spans="2:9" ht="20.100000000000001" customHeight="1" x14ac:dyDescent="0.2">
      <c r="B113" s="79">
        <v>5</v>
      </c>
      <c r="C113" s="84" t="s">
        <v>146</v>
      </c>
      <c r="D113" s="79">
        <v>98</v>
      </c>
      <c r="E113" s="79">
        <v>102</v>
      </c>
      <c r="F113" s="78">
        <f>D113+E113</f>
        <v>200</v>
      </c>
      <c r="G113" s="46">
        <f>F113/2</f>
        <v>100</v>
      </c>
      <c r="H113" s="144"/>
      <c r="I113" s="153"/>
    </row>
    <row r="114" spans="2:9" ht="20.100000000000001" customHeight="1" x14ac:dyDescent="0.2">
      <c r="B114" s="137" t="s">
        <v>26</v>
      </c>
      <c r="C114" s="138"/>
      <c r="D114" s="80">
        <f>SUM(D109:D113)</f>
        <v>533</v>
      </c>
      <c r="E114" s="80">
        <f>SUM(E109:E113)</f>
        <v>484</v>
      </c>
      <c r="F114" s="8">
        <f>SUM(F109:F113)</f>
        <v>1017</v>
      </c>
      <c r="G114" s="6">
        <f>F114/10</f>
        <v>101.7</v>
      </c>
      <c r="H114" s="145"/>
      <c r="I114" s="154"/>
    </row>
    <row r="115" spans="2:9" ht="20.100000000000001" customHeight="1" x14ac:dyDescent="0.2">
      <c r="B115" s="141" t="s">
        <v>25</v>
      </c>
      <c r="C115" s="141"/>
      <c r="D115" s="142">
        <v>6</v>
      </c>
      <c r="E115" s="142"/>
      <c r="F115" s="75"/>
      <c r="G115" s="75"/>
      <c r="H115" s="75"/>
      <c r="I115" s="75"/>
    </row>
    <row r="116" spans="2:9" s="74" customFormat="1" ht="5.0999999999999996" customHeight="1" x14ac:dyDescent="0.2">
      <c r="B116" s="88"/>
      <c r="C116" s="88"/>
      <c r="D116" s="72"/>
      <c r="E116" s="72"/>
      <c r="F116" s="75"/>
      <c r="G116" s="75"/>
      <c r="H116" s="75"/>
      <c r="I116" s="75"/>
    </row>
    <row r="117" spans="2:9" ht="24.95" customHeight="1" x14ac:dyDescent="0.2">
      <c r="B117" s="149" t="s">
        <v>33</v>
      </c>
      <c r="C117" s="149"/>
      <c r="D117" s="149"/>
      <c r="E117" s="149"/>
      <c r="F117" s="149"/>
      <c r="G117" s="149"/>
      <c r="H117" s="149"/>
      <c r="I117" s="149"/>
    </row>
    <row r="118" spans="2:9" ht="20.100000000000001" customHeight="1" x14ac:dyDescent="0.2">
      <c r="B118" s="79">
        <v>1</v>
      </c>
      <c r="C118" s="84" t="s">
        <v>31</v>
      </c>
      <c r="D118" s="79">
        <v>86</v>
      </c>
      <c r="E118" s="79">
        <v>149</v>
      </c>
      <c r="F118" s="78">
        <f>D118+E118</f>
        <v>235</v>
      </c>
      <c r="G118" s="46">
        <f>F118/2</f>
        <v>117.5</v>
      </c>
      <c r="H118" s="143">
        <f>F123</f>
        <v>1008</v>
      </c>
      <c r="I118" s="146">
        <v>13</v>
      </c>
    </row>
    <row r="119" spans="2:9" ht="20.100000000000001" customHeight="1" x14ac:dyDescent="0.2">
      <c r="B119" s="77">
        <v>2</v>
      </c>
      <c r="C119" s="83" t="s">
        <v>89</v>
      </c>
      <c r="D119" s="77">
        <v>137</v>
      </c>
      <c r="E119" s="77">
        <v>116</v>
      </c>
      <c r="F119" s="78">
        <f>D119+E119</f>
        <v>253</v>
      </c>
      <c r="G119" s="48">
        <f>F119/2</f>
        <v>126.5</v>
      </c>
      <c r="H119" s="144"/>
      <c r="I119" s="147"/>
    </row>
    <row r="120" spans="2:9" ht="20.100000000000001" customHeight="1" x14ac:dyDescent="0.2">
      <c r="B120" s="77">
        <v>3</v>
      </c>
      <c r="C120" s="83" t="s">
        <v>101</v>
      </c>
      <c r="D120" s="77">
        <v>64</v>
      </c>
      <c r="E120" s="77">
        <v>95</v>
      </c>
      <c r="F120" s="78">
        <f>D120+E120</f>
        <v>159</v>
      </c>
      <c r="G120" s="48">
        <f>F120/2</f>
        <v>79.5</v>
      </c>
      <c r="H120" s="144"/>
      <c r="I120" s="147"/>
    </row>
    <row r="121" spans="2:9" ht="20.100000000000001" customHeight="1" x14ac:dyDescent="0.2">
      <c r="B121" s="79">
        <v>4</v>
      </c>
      <c r="C121" s="84" t="s">
        <v>55</v>
      </c>
      <c r="D121" s="79">
        <v>106</v>
      </c>
      <c r="E121" s="79">
        <v>79</v>
      </c>
      <c r="F121" s="78">
        <f>D121+E121</f>
        <v>185</v>
      </c>
      <c r="G121" s="46">
        <f>F121/2</f>
        <v>92.5</v>
      </c>
      <c r="H121" s="144"/>
      <c r="I121" s="147"/>
    </row>
    <row r="122" spans="2:9" ht="20.100000000000001" customHeight="1" x14ac:dyDescent="0.2">
      <c r="B122" s="79">
        <v>5</v>
      </c>
      <c r="C122" s="84" t="s">
        <v>147</v>
      </c>
      <c r="D122" s="79">
        <v>86</v>
      </c>
      <c r="E122" s="79">
        <v>90</v>
      </c>
      <c r="F122" s="78">
        <f>D122+E122</f>
        <v>176</v>
      </c>
      <c r="G122" s="46">
        <f>F122/2</f>
        <v>88</v>
      </c>
      <c r="H122" s="144"/>
      <c r="I122" s="147"/>
    </row>
    <row r="123" spans="2:9" ht="20.100000000000001" customHeight="1" x14ac:dyDescent="0.2">
      <c r="B123" s="137" t="s">
        <v>26</v>
      </c>
      <c r="C123" s="138"/>
      <c r="D123" s="80">
        <f>SUM(D118:D122)</f>
        <v>479</v>
      </c>
      <c r="E123" s="80">
        <f>SUM(E118:E122)</f>
        <v>529</v>
      </c>
      <c r="F123" s="8">
        <f>SUM(F118:F122)</f>
        <v>1008</v>
      </c>
      <c r="G123" s="6">
        <f>F123/10</f>
        <v>100.8</v>
      </c>
      <c r="H123" s="145"/>
      <c r="I123" s="148"/>
    </row>
    <row r="124" spans="2:9" ht="20.100000000000001" customHeight="1" x14ac:dyDescent="0.2">
      <c r="B124" s="141" t="s">
        <v>25</v>
      </c>
      <c r="C124" s="141"/>
      <c r="D124" s="142">
        <v>5</v>
      </c>
      <c r="E124" s="142"/>
      <c r="F124" s="75"/>
      <c r="G124" s="75"/>
      <c r="H124" s="75"/>
      <c r="I124" s="75"/>
    </row>
    <row r="125" spans="2:9" s="74" customFormat="1" ht="5.0999999999999996" customHeight="1" x14ac:dyDescent="0.2">
      <c r="B125" s="88"/>
      <c r="C125" s="88"/>
      <c r="D125" s="72"/>
      <c r="E125" s="72"/>
      <c r="F125" s="75"/>
      <c r="G125" s="75"/>
      <c r="H125" s="75"/>
      <c r="I125" s="75"/>
    </row>
    <row r="126" spans="2:9" ht="24.95" customHeight="1" x14ac:dyDescent="0.2">
      <c r="B126" s="149" t="s">
        <v>92</v>
      </c>
      <c r="C126" s="149"/>
      <c r="D126" s="149"/>
      <c r="E126" s="149"/>
      <c r="F126" s="149"/>
      <c r="G126" s="149"/>
      <c r="H126" s="149"/>
      <c r="I126" s="149"/>
    </row>
    <row r="127" spans="2:9" ht="20.100000000000001" customHeight="1" x14ac:dyDescent="0.2">
      <c r="B127" s="79">
        <v>1</v>
      </c>
      <c r="C127" s="84" t="s">
        <v>148</v>
      </c>
      <c r="D127" s="79">
        <v>82</v>
      </c>
      <c r="E127" s="79">
        <v>84</v>
      </c>
      <c r="F127" s="78">
        <f>D127+E127</f>
        <v>166</v>
      </c>
      <c r="G127" s="46">
        <f>F127/2</f>
        <v>83</v>
      </c>
      <c r="H127" s="150">
        <f>F132</f>
        <v>982</v>
      </c>
      <c r="I127" s="151">
        <v>14</v>
      </c>
    </row>
    <row r="128" spans="2:9" ht="20.100000000000001" customHeight="1" x14ac:dyDescent="0.2">
      <c r="B128" s="77">
        <v>2</v>
      </c>
      <c r="C128" s="83" t="s">
        <v>93</v>
      </c>
      <c r="D128" s="77">
        <v>101</v>
      </c>
      <c r="E128" s="77">
        <v>130</v>
      </c>
      <c r="F128" s="78">
        <f>D128+E128</f>
        <v>231</v>
      </c>
      <c r="G128" s="48">
        <f>F128/2</f>
        <v>115.5</v>
      </c>
      <c r="H128" s="150"/>
      <c r="I128" s="151"/>
    </row>
    <row r="129" spans="2:9" ht="20.100000000000001" customHeight="1" x14ac:dyDescent="0.2">
      <c r="B129" s="77">
        <v>3</v>
      </c>
      <c r="C129" s="83" t="s">
        <v>94</v>
      </c>
      <c r="D129" s="77">
        <v>88</v>
      </c>
      <c r="E129" s="77">
        <v>88</v>
      </c>
      <c r="F129" s="78">
        <f>D129+E129</f>
        <v>176</v>
      </c>
      <c r="G129" s="48">
        <f>F129/2</f>
        <v>88</v>
      </c>
      <c r="H129" s="150"/>
      <c r="I129" s="151"/>
    </row>
    <row r="130" spans="2:9" ht="20.100000000000001" customHeight="1" x14ac:dyDescent="0.2">
      <c r="B130" s="77">
        <v>4</v>
      </c>
      <c r="C130" s="83" t="s">
        <v>95</v>
      </c>
      <c r="D130" s="77">
        <v>97</v>
      </c>
      <c r="E130" s="77">
        <v>147</v>
      </c>
      <c r="F130" s="78">
        <f>D130+E130</f>
        <v>244</v>
      </c>
      <c r="G130" s="48">
        <f>F130/2</f>
        <v>122</v>
      </c>
      <c r="H130" s="150"/>
      <c r="I130" s="151"/>
    </row>
    <row r="131" spans="2:9" ht="20.100000000000001" customHeight="1" x14ac:dyDescent="0.2">
      <c r="B131" s="79">
        <v>5</v>
      </c>
      <c r="C131" s="84" t="s">
        <v>239</v>
      </c>
      <c r="D131" s="79">
        <v>61</v>
      </c>
      <c r="E131" s="79">
        <v>104</v>
      </c>
      <c r="F131" s="78">
        <f>D131+E131</f>
        <v>165</v>
      </c>
      <c r="G131" s="46">
        <f>F131/2</f>
        <v>82.5</v>
      </c>
      <c r="H131" s="150"/>
      <c r="I131" s="151"/>
    </row>
    <row r="132" spans="2:9" ht="20.100000000000001" customHeight="1" x14ac:dyDescent="0.2">
      <c r="B132" s="137" t="s">
        <v>26</v>
      </c>
      <c r="C132" s="138"/>
      <c r="D132" s="80">
        <f>SUM(D128:D131)</f>
        <v>347</v>
      </c>
      <c r="E132" s="80">
        <f>SUM(E128:E131)</f>
        <v>469</v>
      </c>
      <c r="F132" s="8">
        <f>SUM(F127:F131)</f>
        <v>982</v>
      </c>
      <c r="G132" s="6">
        <f>F132/10</f>
        <v>98.2</v>
      </c>
      <c r="H132" s="150"/>
      <c r="I132" s="151"/>
    </row>
    <row r="133" spans="2:9" ht="20.100000000000001" customHeight="1" x14ac:dyDescent="0.2">
      <c r="B133" s="141" t="s">
        <v>25</v>
      </c>
      <c r="C133" s="141"/>
      <c r="D133" s="142">
        <v>1</v>
      </c>
      <c r="E133" s="142"/>
      <c r="F133" s="75"/>
      <c r="G133" s="75"/>
      <c r="H133" s="75"/>
      <c r="I133" s="75"/>
    </row>
    <row r="134" spans="2:9" s="74" customFormat="1" ht="5.0999999999999996" customHeight="1" x14ac:dyDescent="0.2">
      <c r="B134" s="88"/>
      <c r="C134" s="88"/>
      <c r="D134" s="72"/>
      <c r="E134" s="72"/>
      <c r="F134" s="75"/>
      <c r="G134" s="75"/>
      <c r="H134" s="75"/>
      <c r="I134" s="75"/>
    </row>
    <row r="135" spans="2:9" ht="24.95" customHeight="1" x14ac:dyDescent="0.2">
      <c r="B135" s="149" t="s">
        <v>100</v>
      </c>
      <c r="C135" s="149"/>
      <c r="D135" s="149"/>
      <c r="E135" s="149"/>
      <c r="F135" s="149"/>
      <c r="G135" s="149"/>
      <c r="H135" s="149"/>
      <c r="I135" s="149"/>
    </row>
    <row r="136" spans="2:9" ht="20.100000000000001" customHeight="1" x14ac:dyDescent="0.2">
      <c r="B136" s="79">
        <v>1</v>
      </c>
      <c r="C136" s="84" t="s">
        <v>238</v>
      </c>
      <c r="D136" s="79">
        <v>67</v>
      </c>
      <c r="E136" s="79">
        <v>79</v>
      </c>
      <c r="F136" s="78">
        <f>D136+E136</f>
        <v>146</v>
      </c>
      <c r="G136" s="46">
        <f>F136/2</f>
        <v>73</v>
      </c>
      <c r="H136" s="150">
        <f>F141</f>
        <v>947</v>
      </c>
      <c r="I136" s="151">
        <v>15</v>
      </c>
    </row>
    <row r="137" spans="2:9" ht="20.100000000000001" customHeight="1" x14ac:dyDescent="0.2">
      <c r="B137" s="77">
        <v>2</v>
      </c>
      <c r="C137" s="83" t="s">
        <v>56</v>
      </c>
      <c r="D137" s="77">
        <v>140</v>
      </c>
      <c r="E137" s="77">
        <v>143</v>
      </c>
      <c r="F137" s="78">
        <f>D137+E137</f>
        <v>283</v>
      </c>
      <c r="G137" s="48">
        <f>F137/2</f>
        <v>141.5</v>
      </c>
      <c r="H137" s="150"/>
      <c r="I137" s="151"/>
    </row>
    <row r="138" spans="2:9" ht="20.100000000000001" customHeight="1" x14ac:dyDescent="0.2">
      <c r="B138" s="77">
        <v>3</v>
      </c>
      <c r="C138" s="83" t="s">
        <v>102</v>
      </c>
      <c r="D138" s="77">
        <v>43</v>
      </c>
      <c r="E138" s="77">
        <v>78</v>
      </c>
      <c r="F138" s="78">
        <f>D138+E138</f>
        <v>121</v>
      </c>
      <c r="G138" s="48">
        <f>F138/2</f>
        <v>60.5</v>
      </c>
      <c r="H138" s="150"/>
      <c r="I138" s="151"/>
    </row>
    <row r="139" spans="2:9" ht="20.100000000000001" customHeight="1" x14ac:dyDescent="0.2">
      <c r="B139" s="77">
        <v>4</v>
      </c>
      <c r="C139" s="83" t="s">
        <v>149</v>
      </c>
      <c r="D139" s="77">
        <v>132</v>
      </c>
      <c r="E139" s="77">
        <v>87</v>
      </c>
      <c r="F139" s="78">
        <f>D139+E139</f>
        <v>219</v>
      </c>
      <c r="G139" s="48">
        <f>F139/2</f>
        <v>109.5</v>
      </c>
      <c r="H139" s="150"/>
      <c r="I139" s="151"/>
    </row>
    <row r="140" spans="2:9" ht="20.100000000000001" customHeight="1" x14ac:dyDescent="0.2">
      <c r="B140" s="79">
        <v>5</v>
      </c>
      <c r="C140" s="84" t="s">
        <v>58</v>
      </c>
      <c r="D140" s="79">
        <v>77</v>
      </c>
      <c r="E140" s="79">
        <v>101</v>
      </c>
      <c r="F140" s="78">
        <f>D140+E140</f>
        <v>178</v>
      </c>
      <c r="G140" s="46">
        <f>F140/2</f>
        <v>89</v>
      </c>
      <c r="H140" s="150"/>
      <c r="I140" s="151"/>
    </row>
    <row r="141" spans="2:9" ht="20.100000000000001" customHeight="1" x14ac:dyDescent="0.2">
      <c r="B141" s="137" t="s">
        <v>26</v>
      </c>
      <c r="C141" s="138"/>
      <c r="D141" s="80">
        <f>SUM(D137:D140)</f>
        <v>392</v>
      </c>
      <c r="E141" s="80">
        <f>SUM(E137:E140)</f>
        <v>409</v>
      </c>
      <c r="F141" s="8">
        <f>SUM(F136:F140)</f>
        <v>947</v>
      </c>
      <c r="G141" s="6">
        <f>F141/10</f>
        <v>94.7</v>
      </c>
      <c r="H141" s="150"/>
      <c r="I141" s="151"/>
    </row>
    <row r="142" spans="2:9" ht="20.100000000000001" customHeight="1" x14ac:dyDescent="0.2">
      <c r="B142" s="141" t="s">
        <v>25</v>
      </c>
      <c r="C142" s="141"/>
      <c r="D142" s="142">
        <v>1</v>
      </c>
      <c r="E142" s="142"/>
      <c r="F142" s="75"/>
      <c r="G142" s="75"/>
      <c r="H142" s="75"/>
      <c r="I142" s="75"/>
    </row>
    <row r="143" spans="2:9" s="74" customFormat="1" ht="5.0999999999999996" customHeight="1" x14ac:dyDescent="0.2">
      <c r="B143" s="88"/>
      <c r="C143" s="88"/>
      <c r="D143" s="72"/>
      <c r="E143" s="72"/>
      <c r="F143" s="75"/>
      <c r="G143" s="75"/>
      <c r="H143" s="75"/>
      <c r="I143" s="75"/>
    </row>
    <row r="144" spans="2:9" ht="24.95" customHeight="1" x14ac:dyDescent="0.2">
      <c r="B144" s="149" t="s">
        <v>90</v>
      </c>
      <c r="C144" s="149"/>
      <c r="D144" s="149"/>
      <c r="E144" s="149"/>
      <c r="F144" s="149"/>
      <c r="G144" s="149"/>
      <c r="H144" s="149"/>
      <c r="I144" s="149"/>
    </row>
    <row r="145" spans="2:9" ht="20.100000000000001" customHeight="1" x14ac:dyDescent="0.2">
      <c r="B145" s="77">
        <v>1</v>
      </c>
      <c r="C145" s="83" t="s">
        <v>35</v>
      </c>
      <c r="D145" s="77">
        <v>77</v>
      </c>
      <c r="E145" s="77">
        <v>76</v>
      </c>
      <c r="F145" s="78">
        <f>D145+E145</f>
        <v>153</v>
      </c>
      <c r="G145" s="48">
        <f>F145/2</f>
        <v>76.5</v>
      </c>
      <c r="H145" s="143">
        <f>F150</f>
        <v>907</v>
      </c>
      <c r="I145" s="146">
        <v>16</v>
      </c>
    </row>
    <row r="146" spans="2:9" ht="20.100000000000001" customHeight="1" x14ac:dyDescent="0.2">
      <c r="B146" s="77">
        <v>2</v>
      </c>
      <c r="C146" s="83" t="s">
        <v>57</v>
      </c>
      <c r="D146" s="77">
        <v>80</v>
      </c>
      <c r="E146" s="77">
        <v>75</v>
      </c>
      <c r="F146" s="78">
        <f>D146+E146</f>
        <v>155</v>
      </c>
      <c r="G146" s="48">
        <f>F146/2</f>
        <v>77.5</v>
      </c>
      <c r="H146" s="144"/>
      <c r="I146" s="147"/>
    </row>
    <row r="147" spans="2:9" ht="20.100000000000001" customHeight="1" x14ac:dyDescent="0.2">
      <c r="B147" s="77">
        <v>3</v>
      </c>
      <c r="C147" s="83" t="s">
        <v>36</v>
      </c>
      <c r="D147" s="77">
        <v>59</v>
      </c>
      <c r="E147" s="77">
        <v>115</v>
      </c>
      <c r="F147" s="78">
        <f>D147+E147</f>
        <v>174</v>
      </c>
      <c r="G147" s="48">
        <f>F147/2</f>
        <v>87</v>
      </c>
      <c r="H147" s="144"/>
      <c r="I147" s="147"/>
    </row>
    <row r="148" spans="2:9" ht="20.100000000000001" customHeight="1" x14ac:dyDescent="0.2">
      <c r="B148" s="77">
        <v>4</v>
      </c>
      <c r="C148" s="83" t="s">
        <v>150</v>
      </c>
      <c r="D148" s="77">
        <v>56</v>
      </c>
      <c r="E148" s="77">
        <v>64</v>
      </c>
      <c r="F148" s="78">
        <f>D148+E148</f>
        <v>120</v>
      </c>
      <c r="G148" s="48">
        <f>F148/2</f>
        <v>60</v>
      </c>
      <c r="H148" s="144"/>
      <c r="I148" s="147"/>
    </row>
    <row r="149" spans="2:9" ht="20.100000000000001" customHeight="1" x14ac:dyDescent="0.2">
      <c r="B149" s="79">
        <v>5</v>
      </c>
      <c r="C149" s="84" t="s">
        <v>91</v>
      </c>
      <c r="D149" s="79">
        <v>124</v>
      </c>
      <c r="E149" s="79">
        <v>181</v>
      </c>
      <c r="F149" s="78">
        <f>D149+E149</f>
        <v>305</v>
      </c>
      <c r="G149" s="46">
        <f>F149/2</f>
        <v>152.5</v>
      </c>
      <c r="H149" s="144"/>
      <c r="I149" s="147"/>
    </row>
    <row r="150" spans="2:9" ht="20.100000000000001" customHeight="1" x14ac:dyDescent="0.2">
      <c r="B150" s="137" t="s">
        <v>26</v>
      </c>
      <c r="C150" s="138"/>
      <c r="D150" s="80">
        <f>SUM(D145:D149)</f>
        <v>396</v>
      </c>
      <c r="E150" s="80">
        <f>SUM(E145:E149)</f>
        <v>511</v>
      </c>
      <c r="F150" s="8">
        <f>SUM(F145:F149)</f>
        <v>907</v>
      </c>
      <c r="G150" s="6">
        <f>F150/10</f>
        <v>90.7</v>
      </c>
      <c r="H150" s="145"/>
      <c r="I150" s="148"/>
    </row>
    <row r="151" spans="2:9" ht="20.100000000000001" customHeight="1" x14ac:dyDescent="0.2">
      <c r="B151" s="141" t="s">
        <v>25</v>
      </c>
      <c r="C151" s="141"/>
      <c r="D151" s="142">
        <v>1</v>
      </c>
      <c r="E151" s="142"/>
      <c r="F151" s="75"/>
      <c r="G151" s="75"/>
      <c r="H151" s="75"/>
      <c r="I151" s="75"/>
    </row>
    <row r="152" spans="2:9" s="74" customFormat="1" ht="5.0999999999999996" customHeight="1" x14ac:dyDescent="0.2">
      <c r="B152" s="88"/>
      <c r="C152" s="88"/>
      <c r="D152" s="72"/>
      <c r="E152" s="72"/>
      <c r="F152" s="75"/>
      <c r="G152" s="75"/>
      <c r="H152" s="75"/>
      <c r="I152" s="75"/>
    </row>
    <row r="153" spans="2:9" ht="24.95" customHeight="1" x14ac:dyDescent="0.2">
      <c r="B153" s="149" t="s">
        <v>198</v>
      </c>
      <c r="C153" s="149"/>
      <c r="D153" s="149"/>
      <c r="E153" s="149"/>
      <c r="F153" s="149"/>
      <c r="G153" s="149"/>
      <c r="H153" s="149"/>
      <c r="I153" s="149"/>
    </row>
    <row r="154" spans="2:9" ht="20.100000000000001" customHeight="1" x14ac:dyDescent="0.2">
      <c r="B154" s="77">
        <v>1</v>
      </c>
      <c r="C154" s="83" t="s">
        <v>199</v>
      </c>
      <c r="D154" s="77">
        <v>61</v>
      </c>
      <c r="E154" s="77">
        <v>90</v>
      </c>
      <c r="F154" s="78">
        <f>D154+E154</f>
        <v>151</v>
      </c>
      <c r="G154" s="48">
        <f>F154/2</f>
        <v>75.5</v>
      </c>
      <c r="H154" s="143">
        <f>F159</f>
        <v>878</v>
      </c>
      <c r="I154" s="146">
        <v>17</v>
      </c>
    </row>
    <row r="155" spans="2:9" ht="20.100000000000001" customHeight="1" x14ac:dyDescent="0.2">
      <c r="B155" s="77">
        <v>2</v>
      </c>
      <c r="C155" s="83" t="s">
        <v>200</v>
      </c>
      <c r="D155" s="77">
        <v>53</v>
      </c>
      <c r="E155" s="77">
        <v>66</v>
      </c>
      <c r="F155" s="78">
        <f>D155+E155</f>
        <v>119</v>
      </c>
      <c r="G155" s="48">
        <f>F155/2</f>
        <v>59.5</v>
      </c>
      <c r="H155" s="144"/>
      <c r="I155" s="147"/>
    </row>
    <row r="156" spans="2:9" ht="20.100000000000001" customHeight="1" x14ac:dyDescent="0.2">
      <c r="B156" s="77">
        <v>3</v>
      </c>
      <c r="C156" s="83" t="s">
        <v>201</v>
      </c>
      <c r="D156" s="77">
        <v>108</v>
      </c>
      <c r="E156" s="77">
        <v>52</v>
      </c>
      <c r="F156" s="78">
        <f>D156+E156</f>
        <v>160</v>
      </c>
      <c r="G156" s="48">
        <f>F156/2</f>
        <v>80</v>
      </c>
      <c r="H156" s="144"/>
      <c r="I156" s="147"/>
    </row>
    <row r="157" spans="2:9" ht="20.100000000000001" customHeight="1" x14ac:dyDescent="0.2">
      <c r="B157" s="77">
        <v>4</v>
      </c>
      <c r="C157" s="83" t="s">
        <v>202</v>
      </c>
      <c r="D157" s="77">
        <v>100</v>
      </c>
      <c r="E157" s="77">
        <v>110</v>
      </c>
      <c r="F157" s="78">
        <f>D157+E157</f>
        <v>210</v>
      </c>
      <c r="G157" s="48">
        <f>F157/2</f>
        <v>105</v>
      </c>
      <c r="H157" s="144"/>
      <c r="I157" s="147"/>
    </row>
    <row r="158" spans="2:9" ht="20.100000000000001" customHeight="1" x14ac:dyDescent="0.2">
      <c r="B158" s="77">
        <v>5</v>
      </c>
      <c r="C158" s="83" t="s">
        <v>203</v>
      </c>
      <c r="D158" s="77">
        <v>117</v>
      </c>
      <c r="E158" s="77">
        <v>121</v>
      </c>
      <c r="F158" s="78">
        <f>D158+E158</f>
        <v>238</v>
      </c>
      <c r="G158" s="48">
        <f>F158/2</f>
        <v>119</v>
      </c>
      <c r="H158" s="144"/>
      <c r="I158" s="147"/>
    </row>
    <row r="159" spans="2:9" ht="20.100000000000001" customHeight="1" x14ac:dyDescent="0.2">
      <c r="B159" s="137" t="s">
        <v>26</v>
      </c>
      <c r="C159" s="138"/>
      <c r="D159" s="80">
        <f>SUM(D154:D158)</f>
        <v>439</v>
      </c>
      <c r="E159" s="80">
        <f>SUM(E154:E158)</f>
        <v>439</v>
      </c>
      <c r="F159" s="8">
        <f>SUM(F154:F158)</f>
        <v>878</v>
      </c>
      <c r="G159" s="6">
        <f>F159/10</f>
        <v>87.8</v>
      </c>
      <c r="H159" s="145"/>
      <c r="I159" s="148"/>
    </row>
    <row r="160" spans="2:9" ht="20.100000000000001" customHeight="1" x14ac:dyDescent="0.2">
      <c r="B160" s="141" t="s">
        <v>25</v>
      </c>
      <c r="C160" s="141"/>
      <c r="D160" s="142">
        <v>6</v>
      </c>
      <c r="E160" s="142"/>
      <c r="F160" s="75"/>
      <c r="G160" s="75"/>
      <c r="H160" s="75"/>
      <c r="I160" s="75"/>
    </row>
    <row r="161" spans="2:9" s="74" customFormat="1" ht="5.0999999999999996" customHeight="1" x14ac:dyDescent="0.2">
      <c r="B161" s="88"/>
      <c r="C161" s="88"/>
      <c r="D161" s="72"/>
      <c r="E161" s="72"/>
      <c r="F161" s="75"/>
      <c r="G161" s="75"/>
      <c r="H161" s="75"/>
      <c r="I161" s="75"/>
    </row>
    <row r="162" spans="2:9" ht="24.95" customHeight="1" x14ac:dyDescent="0.2">
      <c r="B162" s="149" t="s">
        <v>5</v>
      </c>
      <c r="C162" s="149"/>
      <c r="D162" s="149"/>
      <c r="E162" s="149"/>
      <c r="F162" s="149"/>
      <c r="G162" s="149"/>
      <c r="H162" s="149"/>
      <c r="I162" s="149"/>
    </row>
    <row r="163" spans="2:9" ht="20.100000000000001" customHeight="1" x14ac:dyDescent="0.2">
      <c r="B163" s="77">
        <v>1</v>
      </c>
      <c r="C163" s="83" t="s">
        <v>96</v>
      </c>
      <c r="D163" s="77">
        <v>118</v>
      </c>
      <c r="E163" s="77">
        <v>87</v>
      </c>
      <c r="F163" s="78">
        <f>D163+E163</f>
        <v>205</v>
      </c>
      <c r="G163" s="48">
        <f>F163/2</f>
        <v>102.5</v>
      </c>
      <c r="H163" s="143">
        <f>F168</f>
        <v>788</v>
      </c>
      <c r="I163" s="146">
        <v>18</v>
      </c>
    </row>
    <row r="164" spans="2:9" ht="20.100000000000001" customHeight="1" x14ac:dyDescent="0.2">
      <c r="B164" s="77">
        <v>2</v>
      </c>
      <c r="C164" s="83" t="s">
        <v>98</v>
      </c>
      <c r="D164" s="77">
        <v>106</v>
      </c>
      <c r="E164" s="77">
        <v>90</v>
      </c>
      <c r="F164" s="78">
        <f>D164+E164</f>
        <v>196</v>
      </c>
      <c r="G164" s="48">
        <f>F164/2</f>
        <v>98</v>
      </c>
      <c r="H164" s="144"/>
      <c r="I164" s="147"/>
    </row>
    <row r="165" spans="2:9" ht="20.100000000000001" customHeight="1" x14ac:dyDescent="0.2">
      <c r="B165" s="77">
        <v>3</v>
      </c>
      <c r="C165" s="83" t="s">
        <v>151</v>
      </c>
      <c r="D165" s="77">
        <v>43</v>
      </c>
      <c r="E165" s="77">
        <v>86</v>
      </c>
      <c r="F165" s="78">
        <f>D165+E165</f>
        <v>129</v>
      </c>
      <c r="G165" s="48">
        <f>F165/2</f>
        <v>64.5</v>
      </c>
      <c r="H165" s="144"/>
      <c r="I165" s="147"/>
    </row>
    <row r="166" spans="2:9" ht="20.100000000000001" customHeight="1" x14ac:dyDescent="0.2">
      <c r="B166" s="77">
        <v>4</v>
      </c>
      <c r="C166" s="83" t="s">
        <v>23</v>
      </c>
      <c r="D166" s="77">
        <v>57</v>
      </c>
      <c r="E166" s="77">
        <v>74</v>
      </c>
      <c r="F166" s="78">
        <f>D166+E166</f>
        <v>131</v>
      </c>
      <c r="G166" s="48">
        <f>F166/2</f>
        <v>65.5</v>
      </c>
      <c r="H166" s="144"/>
      <c r="I166" s="147"/>
    </row>
    <row r="167" spans="2:9" ht="20.100000000000001" customHeight="1" x14ac:dyDescent="0.2">
      <c r="B167" s="77">
        <v>5</v>
      </c>
      <c r="C167" s="83" t="s">
        <v>97</v>
      </c>
      <c r="D167" s="77">
        <v>57</v>
      </c>
      <c r="E167" s="77">
        <v>70</v>
      </c>
      <c r="F167" s="78">
        <f>D167+E167</f>
        <v>127</v>
      </c>
      <c r="G167" s="48">
        <f>F167/2</f>
        <v>63.5</v>
      </c>
      <c r="H167" s="144"/>
      <c r="I167" s="147"/>
    </row>
    <row r="168" spans="2:9" ht="20.100000000000001" customHeight="1" x14ac:dyDescent="0.2">
      <c r="B168" s="137" t="s">
        <v>26</v>
      </c>
      <c r="C168" s="138"/>
      <c r="D168" s="80">
        <f>SUM(D163:D167)</f>
        <v>381</v>
      </c>
      <c r="E168" s="80">
        <f>SUM(E163:E167)</f>
        <v>407</v>
      </c>
      <c r="F168" s="8">
        <f>SUM(F163:F167)</f>
        <v>788</v>
      </c>
      <c r="G168" s="6">
        <f>F168/10</f>
        <v>78.8</v>
      </c>
      <c r="H168" s="145"/>
      <c r="I168" s="148"/>
    </row>
    <row r="169" spans="2:9" ht="20.100000000000001" customHeight="1" x14ac:dyDescent="0.2">
      <c r="B169" s="141" t="s">
        <v>25</v>
      </c>
      <c r="C169" s="141"/>
      <c r="D169" s="142">
        <v>5</v>
      </c>
      <c r="E169" s="142"/>
      <c r="F169" s="75"/>
      <c r="G169" s="75"/>
      <c r="H169" s="75"/>
      <c r="I169" s="75"/>
    </row>
    <row r="170" spans="2:9" s="74" customFormat="1" ht="5.0999999999999996" customHeight="1" x14ac:dyDescent="0.2">
      <c r="B170" s="88"/>
      <c r="C170" s="88"/>
      <c r="D170" s="72"/>
      <c r="E170" s="72"/>
      <c r="F170" s="75"/>
      <c r="G170" s="75"/>
      <c r="H170" s="75"/>
      <c r="I170" s="75"/>
    </row>
    <row r="171" spans="2:9" ht="24.95" customHeight="1" x14ac:dyDescent="0.2">
      <c r="B171" s="149" t="s">
        <v>152</v>
      </c>
      <c r="C171" s="149"/>
      <c r="D171" s="149"/>
      <c r="E171" s="149"/>
      <c r="F171" s="149"/>
      <c r="G171" s="149"/>
      <c r="H171" s="149"/>
      <c r="I171" s="149"/>
    </row>
    <row r="172" spans="2:9" ht="20.100000000000001" customHeight="1" x14ac:dyDescent="0.2">
      <c r="B172" s="77">
        <v>1</v>
      </c>
      <c r="C172" s="83" t="s">
        <v>153</v>
      </c>
      <c r="D172" s="77">
        <v>75</v>
      </c>
      <c r="E172" s="77">
        <v>45</v>
      </c>
      <c r="F172" s="78">
        <f>D172+E172</f>
        <v>120</v>
      </c>
      <c r="G172" s="48">
        <f>F172/2</f>
        <v>60</v>
      </c>
      <c r="H172" s="143">
        <f>F177</f>
        <v>715</v>
      </c>
      <c r="I172" s="146">
        <v>19</v>
      </c>
    </row>
    <row r="173" spans="2:9" ht="20.100000000000001" customHeight="1" x14ac:dyDescent="0.2">
      <c r="B173" s="77">
        <v>2</v>
      </c>
      <c r="C173" s="83" t="s">
        <v>154</v>
      </c>
      <c r="D173" s="77">
        <v>61</v>
      </c>
      <c r="E173" s="77">
        <v>100</v>
      </c>
      <c r="F173" s="78">
        <f>D173+E173</f>
        <v>161</v>
      </c>
      <c r="G173" s="48">
        <f>F173/2</f>
        <v>80.5</v>
      </c>
      <c r="H173" s="144"/>
      <c r="I173" s="147"/>
    </row>
    <row r="174" spans="2:9" ht="20.100000000000001" customHeight="1" x14ac:dyDescent="0.2">
      <c r="B174" s="77">
        <v>3</v>
      </c>
      <c r="C174" s="83" t="s">
        <v>155</v>
      </c>
      <c r="D174" s="77">
        <v>71</v>
      </c>
      <c r="E174" s="77">
        <v>83</v>
      </c>
      <c r="F174" s="78">
        <f>D174+E174</f>
        <v>154</v>
      </c>
      <c r="G174" s="48">
        <f>F174/2</f>
        <v>77</v>
      </c>
      <c r="H174" s="144"/>
      <c r="I174" s="147"/>
    </row>
    <row r="175" spans="2:9" ht="20.100000000000001" customHeight="1" x14ac:dyDescent="0.2">
      <c r="B175" s="77">
        <v>4</v>
      </c>
      <c r="C175" s="83" t="s">
        <v>156</v>
      </c>
      <c r="D175" s="77">
        <v>83</v>
      </c>
      <c r="E175" s="77">
        <v>70</v>
      </c>
      <c r="F175" s="78">
        <f>D175+E175</f>
        <v>153</v>
      </c>
      <c r="G175" s="48">
        <f>F175/2</f>
        <v>76.5</v>
      </c>
      <c r="H175" s="144"/>
      <c r="I175" s="147"/>
    </row>
    <row r="176" spans="2:9" ht="20.100000000000001" customHeight="1" x14ac:dyDescent="0.2">
      <c r="B176" s="77">
        <v>5</v>
      </c>
      <c r="C176" s="83" t="s">
        <v>157</v>
      </c>
      <c r="D176" s="77">
        <v>52</v>
      </c>
      <c r="E176" s="77">
        <v>75</v>
      </c>
      <c r="F176" s="78">
        <f>D176+E176</f>
        <v>127</v>
      </c>
      <c r="G176" s="48">
        <f>F176/2</f>
        <v>63.5</v>
      </c>
      <c r="H176" s="144"/>
      <c r="I176" s="147"/>
    </row>
    <row r="177" spans="2:9" ht="20.100000000000001" customHeight="1" x14ac:dyDescent="0.2">
      <c r="B177" s="137" t="s">
        <v>26</v>
      </c>
      <c r="C177" s="138"/>
      <c r="D177" s="80">
        <f>SUM(D172:D176)</f>
        <v>342</v>
      </c>
      <c r="E177" s="80">
        <f>SUM(E172:E176)</f>
        <v>373</v>
      </c>
      <c r="F177" s="8">
        <f>SUM(F172:F176)</f>
        <v>715</v>
      </c>
      <c r="G177" s="6">
        <f>F177/10</f>
        <v>71.5</v>
      </c>
      <c r="H177" s="145"/>
      <c r="I177" s="148"/>
    </row>
    <row r="178" spans="2:9" ht="20.100000000000001" customHeight="1" x14ac:dyDescent="0.2">
      <c r="B178" s="137" t="s">
        <v>25</v>
      </c>
      <c r="C178" s="138"/>
      <c r="D178" s="139">
        <v>2</v>
      </c>
      <c r="E178" s="140"/>
      <c r="F178" s="75"/>
      <c r="G178" s="75"/>
      <c r="H178" s="75"/>
      <c r="I178" s="75"/>
    </row>
  </sheetData>
  <mergeCells count="117">
    <mergeCell ref="B4:I4"/>
    <mergeCell ref="B5:I5"/>
    <mergeCell ref="H10:H15"/>
    <mergeCell ref="I10:I15"/>
    <mergeCell ref="B15:C15"/>
    <mergeCell ref="B9:I9"/>
    <mergeCell ref="B18:I18"/>
    <mergeCell ref="B27:I27"/>
    <mergeCell ref="B8:I8"/>
    <mergeCell ref="B25:C25"/>
    <mergeCell ref="D25:E25"/>
    <mergeCell ref="H28:H33"/>
    <mergeCell ref="I28:I33"/>
    <mergeCell ref="B33:C33"/>
    <mergeCell ref="B16:C16"/>
    <mergeCell ref="D16:E16"/>
    <mergeCell ref="H19:H24"/>
    <mergeCell ref="I19:I24"/>
    <mergeCell ref="B24:C24"/>
    <mergeCell ref="B43:C43"/>
    <mergeCell ref="D43:E43"/>
    <mergeCell ref="H46:H51"/>
    <mergeCell ref="I46:I51"/>
    <mergeCell ref="B51:C51"/>
    <mergeCell ref="B34:C34"/>
    <mergeCell ref="D34:E34"/>
    <mergeCell ref="H37:H42"/>
    <mergeCell ref="I37:I42"/>
    <mergeCell ref="B42:C42"/>
    <mergeCell ref="B36:I36"/>
    <mergeCell ref="B45:I45"/>
    <mergeCell ref="B61:C61"/>
    <mergeCell ref="D61:E61"/>
    <mergeCell ref="H64:H69"/>
    <mergeCell ref="I64:I69"/>
    <mergeCell ref="B69:C69"/>
    <mergeCell ref="B52:C52"/>
    <mergeCell ref="D52:E52"/>
    <mergeCell ref="H55:H60"/>
    <mergeCell ref="I55:I60"/>
    <mergeCell ref="B60:C60"/>
    <mergeCell ref="B54:I54"/>
    <mergeCell ref="B63:I63"/>
    <mergeCell ref="B79:C79"/>
    <mergeCell ref="D79:E79"/>
    <mergeCell ref="H82:H87"/>
    <mergeCell ref="I82:I87"/>
    <mergeCell ref="B87:C87"/>
    <mergeCell ref="B70:C70"/>
    <mergeCell ref="D70:E70"/>
    <mergeCell ref="H73:H78"/>
    <mergeCell ref="I73:I78"/>
    <mergeCell ref="B78:C78"/>
    <mergeCell ref="B72:I72"/>
    <mergeCell ref="B81:I81"/>
    <mergeCell ref="B97:C97"/>
    <mergeCell ref="D97:E97"/>
    <mergeCell ref="H100:H105"/>
    <mergeCell ref="I100:I105"/>
    <mergeCell ref="B105:C105"/>
    <mergeCell ref="B88:C88"/>
    <mergeCell ref="D88:E88"/>
    <mergeCell ref="H91:H96"/>
    <mergeCell ref="I91:I96"/>
    <mergeCell ref="B96:C96"/>
    <mergeCell ref="B90:I90"/>
    <mergeCell ref="B99:I99"/>
    <mergeCell ref="B115:C115"/>
    <mergeCell ref="D115:E115"/>
    <mergeCell ref="H118:H123"/>
    <mergeCell ref="I118:I123"/>
    <mergeCell ref="B123:C123"/>
    <mergeCell ref="B106:C106"/>
    <mergeCell ref="D106:E106"/>
    <mergeCell ref="H109:H114"/>
    <mergeCell ref="I109:I114"/>
    <mergeCell ref="B114:C114"/>
    <mergeCell ref="B108:I108"/>
    <mergeCell ref="B117:I117"/>
    <mergeCell ref="B133:C133"/>
    <mergeCell ref="D133:E133"/>
    <mergeCell ref="H136:H141"/>
    <mergeCell ref="I136:I141"/>
    <mergeCell ref="B141:C141"/>
    <mergeCell ref="B124:C124"/>
    <mergeCell ref="D124:E124"/>
    <mergeCell ref="H127:H132"/>
    <mergeCell ref="I127:I132"/>
    <mergeCell ref="B132:C132"/>
    <mergeCell ref="B126:I126"/>
    <mergeCell ref="B135:I135"/>
    <mergeCell ref="B151:C151"/>
    <mergeCell ref="D151:E151"/>
    <mergeCell ref="H154:H159"/>
    <mergeCell ref="I154:I159"/>
    <mergeCell ref="B159:C159"/>
    <mergeCell ref="B142:C142"/>
    <mergeCell ref="D142:E142"/>
    <mergeCell ref="H145:H150"/>
    <mergeCell ref="I145:I150"/>
    <mergeCell ref="B150:C150"/>
    <mergeCell ref="B144:I144"/>
    <mergeCell ref="B153:I153"/>
    <mergeCell ref="B178:C178"/>
    <mergeCell ref="D178:E178"/>
    <mergeCell ref="B169:C169"/>
    <mergeCell ref="D169:E169"/>
    <mergeCell ref="H172:H177"/>
    <mergeCell ref="I172:I177"/>
    <mergeCell ref="B177:C177"/>
    <mergeCell ref="B160:C160"/>
    <mergeCell ref="D160:E160"/>
    <mergeCell ref="H163:H168"/>
    <mergeCell ref="I163:I168"/>
    <mergeCell ref="B168:C168"/>
    <mergeCell ref="B162:I162"/>
    <mergeCell ref="B171:I171"/>
  </mergeCells>
  <pageMargins left="0.7" right="0.7" top="0.75" bottom="0.75" header="0.3" footer="0.3"/>
  <pageSetup paperSize="9" orientation="portrait" r:id="rId1"/>
  <ignoredErrors>
    <ignoredError sqref="D24:E24 D60:E60 D69:E69 D87:E87 D132:E132 D141:E14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4:J115"/>
  <sheetViews>
    <sheetView topLeftCell="A94" zoomScale="75" zoomScaleNormal="75" workbookViewId="0">
      <selection activeCell="T25" sqref="T25"/>
    </sheetView>
  </sheetViews>
  <sheetFormatPr defaultRowHeight="12.75" x14ac:dyDescent="0.2"/>
  <cols>
    <col min="1" max="1" width="20.7109375" style="71" customWidth="1"/>
    <col min="2" max="2" width="5.7109375" style="71" customWidth="1"/>
    <col min="3" max="3" width="47.7109375" style="97" customWidth="1"/>
    <col min="4" max="6" width="8.7109375" style="71" customWidth="1"/>
    <col min="7" max="10" width="12.7109375" style="71" customWidth="1"/>
    <col min="11" max="16384" width="9.140625" style="71"/>
  </cols>
  <sheetData>
    <row r="4" spans="2:10" ht="37.5" customHeight="1" x14ac:dyDescent="0.2">
      <c r="B4" s="169" t="s">
        <v>24</v>
      </c>
      <c r="C4" s="170"/>
      <c r="D4" s="170"/>
      <c r="E4" s="170"/>
      <c r="F4" s="170"/>
      <c r="G4" s="170"/>
      <c r="H4" s="170"/>
      <c r="I4" s="170"/>
      <c r="J4" s="171"/>
    </row>
    <row r="5" spans="2:10" ht="24" customHeight="1" x14ac:dyDescent="0.2">
      <c r="B5" s="162" t="s">
        <v>158</v>
      </c>
      <c r="C5" s="163"/>
      <c r="D5" s="163"/>
      <c r="E5" s="163"/>
      <c r="F5" s="163"/>
      <c r="G5" s="163"/>
      <c r="H5" s="163"/>
      <c r="I5" s="163"/>
      <c r="J5" s="164"/>
    </row>
    <row r="6" spans="2:10" ht="5.0999999999999996" customHeight="1" x14ac:dyDescent="0.2">
      <c r="B6" s="72"/>
      <c r="C6" s="95"/>
      <c r="D6" s="72"/>
      <c r="E6" s="72"/>
      <c r="F6" s="72"/>
      <c r="G6" s="72"/>
      <c r="H6" s="72"/>
      <c r="I6" s="72"/>
      <c r="J6" s="72"/>
    </row>
    <row r="7" spans="2:10" ht="30" customHeight="1" x14ac:dyDescent="0.2">
      <c r="B7" s="90" t="s">
        <v>7</v>
      </c>
      <c r="C7" s="90" t="s">
        <v>251</v>
      </c>
      <c r="D7" s="90" t="s">
        <v>0</v>
      </c>
      <c r="E7" s="90" t="s">
        <v>1</v>
      </c>
      <c r="F7" s="90" t="s">
        <v>12</v>
      </c>
      <c r="G7" s="90" t="s">
        <v>29</v>
      </c>
      <c r="H7" s="90" t="s">
        <v>40</v>
      </c>
      <c r="I7" s="90" t="s">
        <v>8</v>
      </c>
      <c r="J7" s="90" t="s">
        <v>9</v>
      </c>
    </row>
    <row r="8" spans="2:10" s="74" customFormat="1" ht="5.0999999999999996" customHeight="1" x14ac:dyDescent="0.2">
      <c r="B8" s="91"/>
      <c r="C8" s="96"/>
      <c r="D8" s="92"/>
      <c r="E8" s="92"/>
      <c r="F8" s="92"/>
      <c r="G8" s="92"/>
      <c r="H8" s="92"/>
      <c r="I8" s="92"/>
      <c r="J8" s="92"/>
    </row>
    <row r="9" spans="2:10" ht="24.95" customHeight="1" x14ac:dyDescent="0.2">
      <c r="B9" s="149" t="s">
        <v>4</v>
      </c>
      <c r="C9" s="149"/>
      <c r="D9" s="149"/>
      <c r="E9" s="149"/>
      <c r="F9" s="149"/>
      <c r="G9" s="149"/>
      <c r="H9" s="149"/>
      <c r="I9" s="149"/>
      <c r="J9" s="149"/>
    </row>
    <row r="10" spans="2:10" ht="20.100000000000001" customHeight="1" x14ac:dyDescent="0.2">
      <c r="B10" s="77">
        <v>1</v>
      </c>
      <c r="C10" s="83" t="s">
        <v>14</v>
      </c>
      <c r="D10" s="77">
        <v>164</v>
      </c>
      <c r="E10" s="77">
        <v>170</v>
      </c>
      <c r="F10" s="93">
        <v>146</v>
      </c>
      <c r="G10" s="78">
        <f>D10+E10+F10</f>
        <v>480</v>
      </c>
      <c r="H10" s="48">
        <f>G10/3</f>
        <v>160</v>
      </c>
      <c r="I10" s="143">
        <f>G15</f>
        <v>2339</v>
      </c>
      <c r="J10" s="152">
        <v>1</v>
      </c>
    </row>
    <row r="11" spans="2:10" ht="20.100000000000001" customHeight="1" x14ac:dyDescent="0.2">
      <c r="B11" s="79">
        <v>2</v>
      </c>
      <c r="C11" s="84" t="s">
        <v>27</v>
      </c>
      <c r="D11" s="79">
        <v>167</v>
      </c>
      <c r="E11" s="79">
        <v>195</v>
      </c>
      <c r="F11" s="94">
        <v>161</v>
      </c>
      <c r="G11" s="78">
        <f>D11+E11+F11</f>
        <v>523</v>
      </c>
      <c r="H11" s="46">
        <f>G11/3</f>
        <v>174.33333333333334</v>
      </c>
      <c r="I11" s="144"/>
      <c r="J11" s="153"/>
    </row>
    <row r="12" spans="2:10" ht="20.100000000000001" customHeight="1" x14ac:dyDescent="0.2">
      <c r="B12" s="77">
        <v>3</v>
      </c>
      <c r="C12" s="83" t="s">
        <v>65</v>
      </c>
      <c r="D12" s="77">
        <v>153</v>
      </c>
      <c r="E12" s="77">
        <v>162</v>
      </c>
      <c r="F12" s="93">
        <v>148</v>
      </c>
      <c r="G12" s="78">
        <f>D12+E12+F12</f>
        <v>463</v>
      </c>
      <c r="H12" s="48">
        <f>G12/3</f>
        <v>154.33333333333334</v>
      </c>
      <c r="I12" s="144"/>
      <c r="J12" s="153"/>
    </row>
    <row r="13" spans="2:10" ht="20.100000000000001" customHeight="1" x14ac:dyDescent="0.2">
      <c r="B13" s="79">
        <v>4</v>
      </c>
      <c r="C13" s="84" t="s">
        <v>66</v>
      </c>
      <c r="D13" s="79">
        <v>119</v>
      </c>
      <c r="E13" s="79">
        <v>163</v>
      </c>
      <c r="F13" s="94">
        <v>171</v>
      </c>
      <c r="G13" s="78">
        <f>D13+E13+F13</f>
        <v>453</v>
      </c>
      <c r="H13" s="46">
        <f>G13/3</f>
        <v>151</v>
      </c>
      <c r="I13" s="144"/>
      <c r="J13" s="153"/>
    </row>
    <row r="14" spans="2:10" ht="20.100000000000001" customHeight="1" x14ac:dyDescent="0.2">
      <c r="B14" s="79">
        <v>5</v>
      </c>
      <c r="C14" s="84" t="s">
        <v>6</v>
      </c>
      <c r="D14" s="79">
        <v>139</v>
      </c>
      <c r="E14" s="79">
        <v>136</v>
      </c>
      <c r="F14" s="94">
        <v>145</v>
      </c>
      <c r="G14" s="78">
        <f>D14+E14+F14</f>
        <v>420</v>
      </c>
      <c r="H14" s="46">
        <f>G14/3</f>
        <v>140</v>
      </c>
      <c r="I14" s="144"/>
      <c r="J14" s="153"/>
    </row>
    <row r="15" spans="2:10" ht="20.100000000000001" customHeight="1" x14ac:dyDescent="0.2">
      <c r="B15" s="137" t="s">
        <v>26</v>
      </c>
      <c r="C15" s="138"/>
      <c r="D15" s="80">
        <f>SUM(D10:D14)</f>
        <v>742</v>
      </c>
      <c r="E15" s="80">
        <f>SUM(E10:E14)</f>
        <v>826</v>
      </c>
      <c r="F15" s="80">
        <f>SUM(F10:F14)</f>
        <v>771</v>
      </c>
      <c r="G15" s="66">
        <f>SUM(G10:G14)</f>
        <v>2339</v>
      </c>
      <c r="H15" s="6">
        <f>G15/15</f>
        <v>155.93333333333334</v>
      </c>
      <c r="I15" s="145"/>
      <c r="J15" s="154"/>
    </row>
    <row r="16" spans="2:10" ht="20.100000000000001" customHeight="1" x14ac:dyDescent="0.2">
      <c r="B16" s="137" t="s">
        <v>25</v>
      </c>
      <c r="C16" s="138"/>
      <c r="D16" s="142">
        <v>4</v>
      </c>
      <c r="E16" s="142"/>
      <c r="F16" s="142"/>
      <c r="G16" s="75"/>
      <c r="H16" s="75"/>
      <c r="I16" s="75"/>
      <c r="J16" s="75"/>
    </row>
    <row r="17" spans="2:10" s="74" customFormat="1" ht="5.0999999999999996" customHeight="1" x14ac:dyDescent="0.2">
      <c r="B17" s="72"/>
      <c r="C17" s="95"/>
      <c r="D17" s="72"/>
      <c r="E17" s="72"/>
      <c r="F17" s="72"/>
      <c r="G17" s="75"/>
      <c r="H17" s="75"/>
      <c r="I17" s="75"/>
      <c r="J17" s="75"/>
    </row>
    <row r="18" spans="2:10" ht="24.95" customHeight="1" x14ac:dyDescent="0.2">
      <c r="B18" s="149" t="s">
        <v>67</v>
      </c>
      <c r="C18" s="149"/>
      <c r="D18" s="149"/>
      <c r="E18" s="149"/>
      <c r="F18" s="149"/>
      <c r="G18" s="149"/>
      <c r="H18" s="149"/>
      <c r="I18" s="149"/>
      <c r="J18" s="149"/>
    </row>
    <row r="19" spans="2:10" ht="20.100000000000001" customHeight="1" x14ac:dyDescent="0.2">
      <c r="B19" s="77">
        <v>1</v>
      </c>
      <c r="C19" s="83" t="s">
        <v>120</v>
      </c>
      <c r="D19" s="77">
        <v>175</v>
      </c>
      <c r="E19" s="77">
        <v>173</v>
      </c>
      <c r="F19" s="93">
        <v>121</v>
      </c>
      <c r="G19" s="78">
        <f>D19+E19+F19</f>
        <v>469</v>
      </c>
      <c r="H19" s="48">
        <f>G19/3</f>
        <v>156.33333333333334</v>
      </c>
      <c r="I19" s="143">
        <f>G24</f>
        <v>2178</v>
      </c>
      <c r="J19" s="152">
        <v>2</v>
      </c>
    </row>
    <row r="20" spans="2:10" ht="20.100000000000001" customHeight="1" x14ac:dyDescent="0.2">
      <c r="B20" s="77">
        <v>2</v>
      </c>
      <c r="C20" s="83" t="s">
        <v>54</v>
      </c>
      <c r="D20" s="77">
        <v>165</v>
      </c>
      <c r="E20" s="77">
        <v>144</v>
      </c>
      <c r="F20" s="93">
        <v>139</v>
      </c>
      <c r="G20" s="78">
        <f>D20+E20+F20</f>
        <v>448</v>
      </c>
      <c r="H20" s="48">
        <f>G20/3</f>
        <v>149.33333333333334</v>
      </c>
      <c r="I20" s="144"/>
      <c r="J20" s="153"/>
    </row>
    <row r="21" spans="2:10" ht="20.100000000000001" customHeight="1" x14ac:dyDescent="0.2">
      <c r="B21" s="79">
        <v>3</v>
      </c>
      <c r="C21" s="84" t="s">
        <v>21</v>
      </c>
      <c r="D21" s="79">
        <v>103</v>
      </c>
      <c r="E21" s="79">
        <v>140</v>
      </c>
      <c r="F21" s="94">
        <v>137</v>
      </c>
      <c r="G21" s="78">
        <f>D21+E21+F21</f>
        <v>380</v>
      </c>
      <c r="H21" s="46">
        <f>G21/3</f>
        <v>126.66666666666667</v>
      </c>
      <c r="I21" s="144"/>
      <c r="J21" s="153"/>
    </row>
    <row r="22" spans="2:10" ht="20.100000000000001" customHeight="1" x14ac:dyDescent="0.2">
      <c r="B22" s="77">
        <v>4</v>
      </c>
      <c r="C22" s="83" t="s">
        <v>17</v>
      </c>
      <c r="D22" s="77">
        <v>146</v>
      </c>
      <c r="E22" s="77">
        <v>135</v>
      </c>
      <c r="F22" s="93">
        <v>126</v>
      </c>
      <c r="G22" s="78">
        <f>D22+E22+F22</f>
        <v>407</v>
      </c>
      <c r="H22" s="48">
        <f>G22/3</f>
        <v>135.66666666666666</v>
      </c>
      <c r="I22" s="144"/>
      <c r="J22" s="153"/>
    </row>
    <row r="23" spans="2:10" ht="20.100000000000001" customHeight="1" x14ac:dyDescent="0.2">
      <c r="B23" s="79">
        <v>5</v>
      </c>
      <c r="C23" s="84" t="s">
        <v>2</v>
      </c>
      <c r="D23" s="79">
        <v>162</v>
      </c>
      <c r="E23" s="79">
        <v>167</v>
      </c>
      <c r="F23" s="94">
        <v>145</v>
      </c>
      <c r="G23" s="78">
        <f>D23+E23+F23</f>
        <v>474</v>
      </c>
      <c r="H23" s="46">
        <f>G23/3</f>
        <v>158</v>
      </c>
      <c r="I23" s="144"/>
      <c r="J23" s="153"/>
    </row>
    <row r="24" spans="2:10" ht="20.100000000000001" customHeight="1" x14ac:dyDescent="0.2">
      <c r="B24" s="137" t="s">
        <v>26</v>
      </c>
      <c r="C24" s="138"/>
      <c r="D24" s="80">
        <f>SUM(D19:D23)</f>
        <v>751</v>
      </c>
      <c r="E24" s="80">
        <f>SUM(E19:E23)</f>
        <v>759</v>
      </c>
      <c r="F24" s="80">
        <f>SUM(F19:F23)</f>
        <v>668</v>
      </c>
      <c r="G24" s="66">
        <f>SUM(G19:G23)</f>
        <v>2178</v>
      </c>
      <c r="H24" s="6">
        <f>G24/15</f>
        <v>145.19999999999999</v>
      </c>
      <c r="I24" s="145"/>
      <c r="J24" s="154"/>
    </row>
    <row r="25" spans="2:10" ht="20.100000000000001" customHeight="1" x14ac:dyDescent="0.2">
      <c r="B25" s="137" t="s">
        <v>25</v>
      </c>
      <c r="C25" s="138"/>
      <c r="D25" s="142">
        <v>1</v>
      </c>
      <c r="E25" s="142"/>
      <c r="F25" s="142"/>
      <c r="G25" s="75"/>
      <c r="H25" s="75"/>
      <c r="I25" s="75"/>
      <c r="J25" s="75"/>
    </row>
    <row r="26" spans="2:10" s="74" customFormat="1" ht="5.0999999999999996" customHeight="1" x14ac:dyDescent="0.2">
      <c r="B26" s="72"/>
      <c r="C26" s="95"/>
      <c r="D26" s="72"/>
      <c r="E26" s="72"/>
      <c r="F26" s="72"/>
      <c r="G26" s="75"/>
      <c r="H26" s="75"/>
      <c r="I26" s="75"/>
      <c r="J26" s="75"/>
    </row>
    <row r="27" spans="2:10" ht="24.95" customHeight="1" x14ac:dyDescent="0.2">
      <c r="B27" s="149" t="s">
        <v>16</v>
      </c>
      <c r="C27" s="149"/>
      <c r="D27" s="149"/>
      <c r="E27" s="149"/>
      <c r="F27" s="149"/>
      <c r="G27" s="149"/>
      <c r="H27" s="149"/>
      <c r="I27" s="149"/>
      <c r="J27" s="149"/>
    </row>
    <row r="28" spans="2:10" ht="20.100000000000001" customHeight="1" x14ac:dyDescent="0.2">
      <c r="B28" s="77">
        <v>1</v>
      </c>
      <c r="C28" s="83" t="s">
        <v>70</v>
      </c>
      <c r="D28" s="77">
        <v>151</v>
      </c>
      <c r="E28" s="77">
        <v>158</v>
      </c>
      <c r="F28" s="93">
        <v>143</v>
      </c>
      <c r="G28" s="78">
        <f>D28+E28+F28</f>
        <v>452</v>
      </c>
      <c r="H28" s="48">
        <f>G28/3</f>
        <v>150.66666666666666</v>
      </c>
      <c r="I28" s="143">
        <f>G33</f>
        <v>2098</v>
      </c>
      <c r="J28" s="152">
        <v>3</v>
      </c>
    </row>
    <row r="29" spans="2:10" ht="20.100000000000001" customHeight="1" x14ac:dyDescent="0.2">
      <c r="B29" s="77">
        <v>2</v>
      </c>
      <c r="C29" s="83" t="s">
        <v>69</v>
      </c>
      <c r="D29" s="77">
        <v>86</v>
      </c>
      <c r="E29" s="77">
        <v>119</v>
      </c>
      <c r="F29" s="93">
        <v>134</v>
      </c>
      <c r="G29" s="78">
        <f>D29+E29+F29</f>
        <v>339</v>
      </c>
      <c r="H29" s="48">
        <f>G29/3</f>
        <v>113</v>
      </c>
      <c r="I29" s="144"/>
      <c r="J29" s="153"/>
    </row>
    <row r="30" spans="2:10" ht="20.100000000000001" customHeight="1" x14ac:dyDescent="0.2">
      <c r="B30" s="77">
        <v>3</v>
      </c>
      <c r="C30" s="83" t="s">
        <v>68</v>
      </c>
      <c r="D30" s="77">
        <v>134</v>
      </c>
      <c r="E30" s="77">
        <v>162</v>
      </c>
      <c r="F30" s="93">
        <v>146</v>
      </c>
      <c r="G30" s="78">
        <f>D30+E30+F30</f>
        <v>442</v>
      </c>
      <c r="H30" s="48">
        <f>G30/3</f>
        <v>147.33333333333334</v>
      </c>
      <c r="I30" s="144"/>
      <c r="J30" s="153"/>
    </row>
    <row r="31" spans="2:10" ht="20.100000000000001" customHeight="1" x14ac:dyDescent="0.2">
      <c r="B31" s="79">
        <v>4</v>
      </c>
      <c r="C31" s="84" t="s">
        <v>71</v>
      </c>
      <c r="D31" s="79">
        <v>144</v>
      </c>
      <c r="E31" s="79">
        <v>136</v>
      </c>
      <c r="F31" s="94">
        <v>135</v>
      </c>
      <c r="G31" s="78">
        <f>D31+E31+F31</f>
        <v>415</v>
      </c>
      <c r="H31" s="46">
        <f>G31/3</f>
        <v>138.33333333333334</v>
      </c>
      <c r="I31" s="144"/>
      <c r="J31" s="153"/>
    </row>
    <row r="32" spans="2:10" ht="20.100000000000001" customHeight="1" x14ac:dyDescent="0.2">
      <c r="B32" s="77">
        <v>5</v>
      </c>
      <c r="C32" s="83" t="s">
        <v>72</v>
      </c>
      <c r="D32" s="77">
        <v>127</v>
      </c>
      <c r="E32" s="77">
        <v>156</v>
      </c>
      <c r="F32" s="93">
        <v>167</v>
      </c>
      <c r="G32" s="78">
        <f>D32+E32+F32</f>
        <v>450</v>
      </c>
      <c r="H32" s="48">
        <f>G32/3</f>
        <v>150</v>
      </c>
      <c r="I32" s="144"/>
      <c r="J32" s="153"/>
    </row>
    <row r="33" spans="2:10" ht="20.100000000000001" customHeight="1" x14ac:dyDescent="0.2">
      <c r="B33" s="137" t="s">
        <v>26</v>
      </c>
      <c r="C33" s="138"/>
      <c r="D33" s="80">
        <f>SUM(D28:D32)</f>
        <v>642</v>
      </c>
      <c r="E33" s="80">
        <f>SUM(E28:E32)</f>
        <v>731</v>
      </c>
      <c r="F33" s="80">
        <f>SUM(F28:F32)</f>
        <v>725</v>
      </c>
      <c r="G33" s="66">
        <f>SUM(G28:G32)</f>
        <v>2098</v>
      </c>
      <c r="H33" s="6">
        <f>G33/15</f>
        <v>139.86666666666667</v>
      </c>
      <c r="I33" s="145"/>
      <c r="J33" s="154"/>
    </row>
    <row r="34" spans="2:10" ht="20.100000000000001" customHeight="1" x14ac:dyDescent="0.2">
      <c r="B34" s="137" t="s">
        <v>25</v>
      </c>
      <c r="C34" s="138"/>
      <c r="D34" s="142">
        <v>3</v>
      </c>
      <c r="E34" s="142"/>
      <c r="F34" s="142"/>
      <c r="G34" s="75"/>
      <c r="H34" s="75"/>
      <c r="I34" s="75"/>
      <c r="J34" s="75"/>
    </row>
    <row r="35" spans="2:10" s="74" customFormat="1" ht="5.0999999999999996" customHeight="1" x14ac:dyDescent="0.2">
      <c r="B35" s="72"/>
      <c r="C35" s="95"/>
      <c r="D35" s="72"/>
      <c r="E35" s="72"/>
      <c r="F35" s="72"/>
      <c r="G35" s="75"/>
      <c r="H35" s="75"/>
      <c r="I35" s="75"/>
      <c r="J35" s="75"/>
    </row>
    <row r="36" spans="2:10" ht="24.95" customHeight="1" x14ac:dyDescent="0.2">
      <c r="B36" s="149" t="s">
        <v>121</v>
      </c>
      <c r="C36" s="149"/>
      <c r="D36" s="149"/>
      <c r="E36" s="149"/>
      <c r="F36" s="149"/>
      <c r="G36" s="149"/>
      <c r="H36" s="149"/>
      <c r="I36" s="149"/>
      <c r="J36" s="149"/>
    </row>
    <row r="37" spans="2:10" ht="20.100000000000001" customHeight="1" x14ac:dyDescent="0.2">
      <c r="B37" s="79">
        <v>1</v>
      </c>
      <c r="C37" s="84" t="s">
        <v>122</v>
      </c>
      <c r="D37" s="79">
        <v>124</v>
      </c>
      <c r="E37" s="79">
        <v>133</v>
      </c>
      <c r="F37" s="94">
        <v>146</v>
      </c>
      <c r="G37" s="78">
        <f>D37+E37+F37</f>
        <v>403</v>
      </c>
      <c r="H37" s="46">
        <f>G37/3</f>
        <v>134.33333333333334</v>
      </c>
      <c r="I37" s="143">
        <f>G42</f>
        <v>1885</v>
      </c>
      <c r="J37" s="152">
        <v>4</v>
      </c>
    </row>
    <row r="38" spans="2:10" ht="20.100000000000001" customHeight="1" x14ac:dyDescent="0.2">
      <c r="B38" s="79">
        <v>2</v>
      </c>
      <c r="C38" s="84" t="s">
        <v>123</v>
      </c>
      <c r="D38" s="79">
        <v>125</v>
      </c>
      <c r="E38" s="79">
        <v>99</v>
      </c>
      <c r="F38" s="94">
        <v>169</v>
      </c>
      <c r="G38" s="78">
        <f>D38+E38+F38</f>
        <v>393</v>
      </c>
      <c r="H38" s="46">
        <f>G38/3</f>
        <v>131</v>
      </c>
      <c r="I38" s="144"/>
      <c r="J38" s="153"/>
    </row>
    <row r="39" spans="2:10" ht="20.100000000000001" customHeight="1" x14ac:dyDescent="0.2">
      <c r="B39" s="77">
        <v>3</v>
      </c>
      <c r="C39" s="83" t="s">
        <v>125</v>
      </c>
      <c r="D39" s="77">
        <v>106</v>
      </c>
      <c r="E39" s="77">
        <v>129</v>
      </c>
      <c r="F39" s="93">
        <v>96</v>
      </c>
      <c r="G39" s="78">
        <f>D39+E39+F39</f>
        <v>331</v>
      </c>
      <c r="H39" s="48">
        <f>G39/3</f>
        <v>110.33333333333333</v>
      </c>
      <c r="I39" s="144"/>
      <c r="J39" s="153"/>
    </row>
    <row r="40" spans="2:10" ht="20.100000000000001" customHeight="1" x14ac:dyDescent="0.2">
      <c r="B40" s="77">
        <v>4</v>
      </c>
      <c r="C40" s="83" t="s">
        <v>126</v>
      </c>
      <c r="D40" s="77">
        <v>126</v>
      </c>
      <c r="E40" s="77">
        <v>133</v>
      </c>
      <c r="F40" s="93">
        <v>145</v>
      </c>
      <c r="G40" s="78">
        <f>D40+E40+F40</f>
        <v>404</v>
      </c>
      <c r="H40" s="48">
        <f>G40/3</f>
        <v>134.66666666666666</v>
      </c>
      <c r="I40" s="144"/>
      <c r="J40" s="153"/>
    </row>
    <row r="41" spans="2:10" ht="20.100000000000001" customHeight="1" x14ac:dyDescent="0.2">
      <c r="B41" s="79">
        <v>5</v>
      </c>
      <c r="C41" s="84" t="s">
        <v>124</v>
      </c>
      <c r="D41" s="79">
        <v>114</v>
      </c>
      <c r="E41" s="79">
        <v>123</v>
      </c>
      <c r="F41" s="94">
        <v>117</v>
      </c>
      <c r="G41" s="78">
        <f>D41+E41+F41</f>
        <v>354</v>
      </c>
      <c r="H41" s="2">
        <f>G41/3</f>
        <v>118</v>
      </c>
      <c r="I41" s="144"/>
      <c r="J41" s="153"/>
    </row>
    <row r="42" spans="2:10" ht="20.100000000000001" customHeight="1" x14ac:dyDescent="0.2">
      <c r="B42" s="137" t="s">
        <v>26</v>
      </c>
      <c r="C42" s="138"/>
      <c r="D42" s="80">
        <f>SUM(D37:D41)</f>
        <v>595</v>
      </c>
      <c r="E42" s="80">
        <f>SUM(E37:E41)</f>
        <v>617</v>
      </c>
      <c r="F42" s="80">
        <f>SUM(F37:F41)</f>
        <v>673</v>
      </c>
      <c r="G42" s="66">
        <f>SUM(G37:G41)</f>
        <v>1885</v>
      </c>
      <c r="H42" s="6">
        <f>G42/15</f>
        <v>125.66666666666667</v>
      </c>
      <c r="I42" s="145"/>
      <c r="J42" s="154"/>
    </row>
    <row r="43" spans="2:10" ht="20.100000000000001" customHeight="1" x14ac:dyDescent="0.2">
      <c r="B43" s="137" t="s">
        <v>25</v>
      </c>
      <c r="C43" s="138"/>
      <c r="D43" s="142">
        <v>5</v>
      </c>
      <c r="E43" s="142"/>
      <c r="F43" s="142"/>
      <c r="G43" s="75"/>
      <c r="H43" s="75"/>
      <c r="I43" s="75"/>
      <c r="J43" s="75"/>
    </row>
    <row r="44" spans="2:10" s="74" customFormat="1" ht="5.0999999999999996" customHeight="1" x14ac:dyDescent="0.2">
      <c r="B44" s="72"/>
      <c r="C44" s="95"/>
      <c r="D44" s="72"/>
      <c r="E44" s="72"/>
      <c r="F44" s="72"/>
      <c r="G44" s="75"/>
      <c r="H44" s="75"/>
      <c r="I44" s="75"/>
      <c r="J44" s="75"/>
    </row>
    <row r="45" spans="2:10" ht="24.95" customHeight="1" x14ac:dyDescent="0.2">
      <c r="B45" s="149" t="s">
        <v>80</v>
      </c>
      <c r="C45" s="149"/>
      <c r="D45" s="149"/>
      <c r="E45" s="149"/>
      <c r="F45" s="149"/>
      <c r="G45" s="149"/>
      <c r="H45" s="149"/>
      <c r="I45" s="149"/>
      <c r="J45" s="149"/>
    </row>
    <row r="46" spans="2:10" ht="20.100000000000001" customHeight="1" x14ac:dyDescent="0.2">
      <c r="B46" s="79">
        <v>1</v>
      </c>
      <c r="C46" s="84" t="s">
        <v>129</v>
      </c>
      <c r="D46" s="79">
        <v>123</v>
      </c>
      <c r="E46" s="79">
        <v>127</v>
      </c>
      <c r="F46" s="94">
        <v>122</v>
      </c>
      <c r="G46" s="78">
        <f>D46+E46+F46</f>
        <v>372</v>
      </c>
      <c r="H46" s="46">
        <f>G46/3</f>
        <v>124</v>
      </c>
      <c r="I46" s="143">
        <f>G51</f>
        <v>1809</v>
      </c>
      <c r="J46" s="152">
        <v>5</v>
      </c>
    </row>
    <row r="47" spans="2:10" ht="20.100000000000001" customHeight="1" x14ac:dyDescent="0.2">
      <c r="B47" s="77">
        <v>2</v>
      </c>
      <c r="C47" s="83" t="s">
        <v>83</v>
      </c>
      <c r="D47" s="77">
        <v>124</v>
      </c>
      <c r="E47" s="77">
        <v>99</v>
      </c>
      <c r="F47" s="93">
        <v>161</v>
      </c>
      <c r="G47" s="78">
        <f>D47+E47+F47</f>
        <v>384</v>
      </c>
      <c r="H47" s="48">
        <f>G47/3</f>
        <v>128</v>
      </c>
      <c r="I47" s="144"/>
      <c r="J47" s="153"/>
    </row>
    <row r="48" spans="2:10" ht="20.100000000000001" customHeight="1" x14ac:dyDescent="0.2">
      <c r="B48" s="77">
        <v>3</v>
      </c>
      <c r="C48" s="83" t="s">
        <v>82</v>
      </c>
      <c r="D48" s="77">
        <v>157</v>
      </c>
      <c r="E48" s="77">
        <v>117</v>
      </c>
      <c r="F48" s="93">
        <v>136</v>
      </c>
      <c r="G48" s="78">
        <f>D48+E48+F48</f>
        <v>410</v>
      </c>
      <c r="H48" s="48">
        <f>G48/3</f>
        <v>136.66666666666666</v>
      </c>
      <c r="I48" s="144"/>
      <c r="J48" s="153"/>
    </row>
    <row r="49" spans="2:10" ht="20.100000000000001" customHeight="1" x14ac:dyDescent="0.2">
      <c r="B49" s="77">
        <v>4</v>
      </c>
      <c r="C49" s="83" t="s">
        <v>81</v>
      </c>
      <c r="D49" s="77">
        <v>113</v>
      </c>
      <c r="E49" s="77">
        <v>114</v>
      </c>
      <c r="F49" s="93">
        <v>105</v>
      </c>
      <c r="G49" s="78">
        <f>D49+E49+F49</f>
        <v>332</v>
      </c>
      <c r="H49" s="48">
        <f>G49/3</f>
        <v>110.66666666666667</v>
      </c>
      <c r="I49" s="144"/>
      <c r="J49" s="153"/>
    </row>
    <row r="50" spans="2:10" ht="20.100000000000001" customHeight="1" x14ac:dyDescent="0.2">
      <c r="B50" s="77">
        <v>5</v>
      </c>
      <c r="C50" s="83" t="s">
        <v>84</v>
      </c>
      <c r="D50" s="77">
        <v>106</v>
      </c>
      <c r="E50" s="77">
        <v>100</v>
      </c>
      <c r="F50" s="93">
        <v>105</v>
      </c>
      <c r="G50" s="78">
        <f>D50+E50+F50</f>
        <v>311</v>
      </c>
      <c r="H50" s="48">
        <f>G50/3</f>
        <v>103.66666666666667</v>
      </c>
      <c r="I50" s="144"/>
      <c r="J50" s="153"/>
    </row>
    <row r="51" spans="2:10" ht="20.100000000000001" customHeight="1" x14ac:dyDescent="0.2">
      <c r="B51" s="137" t="s">
        <v>26</v>
      </c>
      <c r="C51" s="138"/>
      <c r="D51" s="80">
        <f>SUM(D46:D50)</f>
        <v>623</v>
      </c>
      <c r="E51" s="80">
        <f>SUM(E46:E50)</f>
        <v>557</v>
      </c>
      <c r="F51" s="80">
        <f>SUM(F46:F50)</f>
        <v>629</v>
      </c>
      <c r="G51" s="66">
        <f>SUM(G46:G50)</f>
        <v>1809</v>
      </c>
      <c r="H51" s="6">
        <f>G51/15</f>
        <v>120.6</v>
      </c>
      <c r="I51" s="145"/>
      <c r="J51" s="154"/>
    </row>
    <row r="52" spans="2:10" ht="20.100000000000001" customHeight="1" x14ac:dyDescent="0.2">
      <c r="B52" s="137" t="s">
        <v>25</v>
      </c>
      <c r="C52" s="138"/>
      <c r="D52" s="142">
        <v>5</v>
      </c>
      <c r="E52" s="142"/>
      <c r="F52" s="142"/>
      <c r="G52" s="75"/>
      <c r="H52" s="75"/>
      <c r="I52" s="75"/>
      <c r="J52" s="75"/>
    </row>
    <row r="53" spans="2:10" s="74" customFormat="1" ht="5.0999999999999996" customHeight="1" x14ac:dyDescent="0.2">
      <c r="B53" s="72"/>
      <c r="C53" s="95"/>
      <c r="D53" s="72"/>
      <c r="E53" s="72"/>
      <c r="F53" s="72"/>
      <c r="G53" s="75"/>
      <c r="H53" s="75"/>
      <c r="I53" s="75"/>
      <c r="J53" s="75"/>
    </row>
    <row r="54" spans="2:10" ht="24.95" customHeight="1" x14ac:dyDescent="0.2">
      <c r="B54" s="149" t="s">
        <v>3</v>
      </c>
      <c r="C54" s="149"/>
      <c r="D54" s="149"/>
      <c r="E54" s="149"/>
      <c r="F54" s="149"/>
      <c r="G54" s="149"/>
      <c r="H54" s="149"/>
      <c r="I54" s="149"/>
      <c r="J54" s="149"/>
    </row>
    <row r="55" spans="2:10" ht="20.100000000000001" customHeight="1" x14ac:dyDescent="0.2">
      <c r="B55" s="77">
        <v>1</v>
      </c>
      <c r="C55" s="83" t="s">
        <v>77</v>
      </c>
      <c r="D55" s="77">
        <v>96</v>
      </c>
      <c r="E55" s="77">
        <v>110</v>
      </c>
      <c r="F55" s="93">
        <v>114</v>
      </c>
      <c r="G55" s="78">
        <f>D55+E55+F55</f>
        <v>320</v>
      </c>
      <c r="H55" s="48">
        <f>G55/3</f>
        <v>106.66666666666667</v>
      </c>
      <c r="I55" s="143">
        <f>G60</f>
        <v>1747</v>
      </c>
      <c r="J55" s="152">
        <v>6</v>
      </c>
    </row>
    <row r="56" spans="2:10" ht="20.100000000000001" customHeight="1" x14ac:dyDescent="0.2">
      <c r="B56" s="77">
        <v>2</v>
      </c>
      <c r="C56" s="83" t="s">
        <v>15</v>
      </c>
      <c r="D56" s="77">
        <v>125</v>
      </c>
      <c r="E56" s="77">
        <v>109</v>
      </c>
      <c r="F56" s="93">
        <v>99</v>
      </c>
      <c r="G56" s="78">
        <f>D56+E56+F56</f>
        <v>333</v>
      </c>
      <c r="H56" s="48">
        <f>G56/3</f>
        <v>111</v>
      </c>
      <c r="I56" s="144"/>
      <c r="J56" s="153"/>
    </row>
    <row r="57" spans="2:10" ht="20.100000000000001" customHeight="1" x14ac:dyDescent="0.2">
      <c r="B57" s="77">
        <v>3</v>
      </c>
      <c r="C57" s="83" t="s">
        <v>78</v>
      </c>
      <c r="D57" s="77">
        <v>100</v>
      </c>
      <c r="E57" s="77">
        <v>101</v>
      </c>
      <c r="F57" s="93">
        <v>112</v>
      </c>
      <c r="G57" s="78">
        <f>D57+E57+F57</f>
        <v>313</v>
      </c>
      <c r="H57" s="48">
        <f>G57/3</f>
        <v>104.33333333333333</v>
      </c>
      <c r="I57" s="144"/>
      <c r="J57" s="153"/>
    </row>
    <row r="58" spans="2:10" ht="20.100000000000001" customHeight="1" x14ac:dyDescent="0.2">
      <c r="B58" s="77">
        <v>4</v>
      </c>
      <c r="C58" s="83" t="s">
        <v>79</v>
      </c>
      <c r="D58" s="77">
        <v>94</v>
      </c>
      <c r="E58" s="77">
        <v>109</v>
      </c>
      <c r="F58" s="93">
        <v>108</v>
      </c>
      <c r="G58" s="78">
        <f>D58+E58+F58</f>
        <v>311</v>
      </c>
      <c r="H58" s="48">
        <f>G58/3</f>
        <v>103.66666666666667</v>
      </c>
      <c r="I58" s="144"/>
      <c r="J58" s="153"/>
    </row>
    <row r="59" spans="2:10" ht="20.100000000000001" customHeight="1" x14ac:dyDescent="0.2">
      <c r="B59" s="79">
        <v>5</v>
      </c>
      <c r="C59" s="84" t="s">
        <v>103</v>
      </c>
      <c r="D59" s="79">
        <v>171</v>
      </c>
      <c r="E59" s="79">
        <v>137</v>
      </c>
      <c r="F59" s="94">
        <v>162</v>
      </c>
      <c r="G59" s="78">
        <f>D59+E59+F59</f>
        <v>470</v>
      </c>
      <c r="H59" s="46">
        <f>G59/3</f>
        <v>156.66666666666666</v>
      </c>
      <c r="I59" s="144"/>
      <c r="J59" s="153"/>
    </row>
    <row r="60" spans="2:10" ht="20.100000000000001" customHeight="1" x14ac:dyDescent="0.2">
      <c r="B60" s="137" t="s">
        <v>26</v>
      </c>
      <c r="C60" s="138"/>
      <c r="D60" s="80">
        <f>SUM(D55:D59)</f>
        <v>586</v>
      </c>
      <c r="E60" s="80">
        <f>SUM(E55:E59)</f>
        <v>566</v>
      </c>
      <c r="F60" s="80">
        <f>SUM(F55:F59)</f>
        <v>595</v>
      </c>
      <c r="G60" s="66">
        <f>SUM(G55:G59)</f>
        <v>1747</v>
      </c>
      <c r="H60" s="6">
        <f>G60/15</f>
        <v>116.46666666666667</v>
      </c>
      <c r="I60" s="145"/>
      <c r="J60" s="154"/>
    </row>
    <row r="61" spans="2:10" ht="20.100000000000001" customHeight="1" x14ac:dyDescent="0.2">
      <c r="B61" s="137" t="s">
        <v>25</v>
      </c>
      <c r="C61" s="138"/>
      <c r="D61" s="142">
        <v>3</v>
      </c>
      <c r="E61" s="142"/>
      <c r="F61" s="142"/>
      <c r="G61" s="75"/>
      <c r="H61" s="75"/>
      <c r="I61" s="75"/>
      <c r="J61" s="75"/>
    </row>
    <row r="62" spans="2:10" s="74" customFormat="1" ht="5.0999999999999996" customHeight="1" x14ac:dyDescent="0.2">
      <c r="B62" s="72"/>
      <c r="C62" s="95"/>
      <c r="D62" s="72"/>
      <c r="E62" s="72"/>
      <c r="F62" s="72"/>
      <c r="G62" s="75"/>
      <c r="H62" s="75"/>
      <c r="I62" s="75"/>
      <c r="J62" s="75"/>
    </row>
    <row r="63" spans="2:10" ht="24.95" customHeight="1" x14ac:dyDescent="0.2">
      <c r="B63" s="149" t="s">
        <v>11</v>
      </c>
      <c r="C63" s="149"/>
      <c r="D63" s="149"/>
      <c r="E63" s="149"/>
      <c r="F63" s="149"/>
      <c r="G63" s="149"/>
      <c r="H63" s="149"/>
      <c r="I63" s="149"/>
      <c r="J63" s="149"/>
    </row>
    <row r="64" spans="2:10" ht="20.100000000000001" customHeight="1" x14ac:dyDescent="0.2">
      <c r="B64" s="79">
        <v>1</v>
      </c>
      <c r="C64" s="84" t="s">
        <v>13</v>
      </c>
      <c r="D64" s="79">
        <v>144</v>
      </c>
      <c r="E64" s="79">
        <v>127</v>
      </c>
      <c r="F64" s="94">
        <v>127</v>
      </c>
      <c r="G64" s="78">
        <f>D64+E64+F64</f>
        <v>398</v>
      </c>
      <c r="H64" s="47">
        <f>G64/3</f>
        <v>132.66666666666666</v>
      </c>
      <c r="I64" s="143">
        <f>G69</f>
        <v>1730</v>
      </c>
      <c r="J64" s="146">
        <v>7</v>
      </c>
    </row>
    <row r="65" spans="2:10" ht="20.100000000000001" customHeight="1" x14ac:dyDescent="0.2">
      <c r="B65" s="77">
        <v>2</v>
      </c>
      <c r="C65" s="83" t="s">
        <v>32</v>
      </c>
      <c r="D65" s="77">
        <v>154</v>
      </c>
      <c r="E65" s="77">
        <v>136</v>
      </c>
      <c r="F65" s="93">
        <v>165</v>
      </c>
      <c r="G65" s="78">
        <f>D65+E65+F65</f>
        <v>455</v>
      </c>
      <c r="H65" s="49">
        <f>G65/3</f>
        <v>151.66666666666666</v>
      </c>
      <c r="I65" s="144"/>
      <c r="J65" s="147"/>
    </row>
    <row r="66" spans="2:10" ht="20.100000000000001" customHeight="1" x14ac:dyDescent="0.2">
      <c r="B66" s="77">
        <v>3</v>
      </c>
      <c r="C66" s="83" t="s">
        <v>131</v>
      </c>
      <c r="D66" s="77">
        <v>92</v>
      </c>
      <c r="E66" s="77">
        <v>64</v>
      </c>
      <c r="F66" s="93">
        <v>114</v>
      </c>
      <c r="G66" s="78">
        <f>D66+E66+F66</f>
        <v>270</v>
      </c>
      <c r="H66" s="49">
        <f>G66/3</f>
        <v>90</v>
      </c>
      <c r="I66" s="144"/>
      <c r="J66" s="147"/>
    </row>
    <row r="67" spans="2:10" ht="20.100000000000001" customHeight="1" x14ac:dyDescent="0.2">
      <c r="B67" s="77">
        <v>4</v>
      </c>
      <c r="C67" s="83" t="s">
        <v>159</v>
      </c>
      <c r="D67" s="77">
        <v>55</v>
      </c>
      <c r="E67" s="77">
        <v>87</v>
      </c>
      <c r="F67" s="93">
        <v>58</v>
      </c>
      <c r="G67" s="78">
        <f>D67+E67+F67</f>
        <v>200</v>
      </c>
      <c r="H67" s="49">
        <f>G67/3</f>
        <v>66.666666666666671</v>
      </c>
      <c r="I67" s="144"/>
      <c r="J67" s="147"/>
    </row>
    <row r="68" spans="2:10" ht="20.100000000000001" customHeight="1" x14ac:dyDescent="0.2">
      <c r="B68" s="77">
        <v>5</v>
      </c>
      <c r="C68" s="83" t="s">
        <v>22</v>
      </c>
      <c r="D68" s="77">
        <v>121</v>
      </c>
      <c r="E68" s="77">
        <v>146</v>
      </c>
      <c r="F68" s="93">
        <v>140</v>
      </c>
      <c r="G68" s="78">
        <f>D68+E68+F68</f>
        <v>407</v>
      </c>
      <c r="H68" s="49">
        <f>G68/3</f>
        <v>135.66666666666666</v>
      </c>
      <c r="I68" s="144"/>
      <c r="J68" s="147"/>
    </row>
    <row r="69" spans="2:10" ht="20.100000000000001" customHeight="1" x14ac:dyDescent="0.2">
      <c r="B69" s="137" t="s">
        <v>26</v>
      </c>
      <c r="C69" s="138"/>
      <c r="D69" s="80">
        <f>SUM(D64:D68)</f>
        <v>566</v>
      </c>
      <c r="E69" s="80">
        <f>SUM(E64:E68)</f>
        <v>560</v>
      </c>
      <c r="F69" s="80">
        <f>SUM(F64:F68)</f>
        <v>604</v>
      </c>
      <c r="G69" s="66">
        <f>SUM(G64:G68)</f>
        <v>1730</v>
      </c>
      <c r="H69" s="6">
        <f>G69/15</f>
        <v>115.33333333333333</v>
      </c>
      <c r="I69" s="145"/>
      <c r="J69" s="148"/>
    </row>
    <row r="70" spans="2:10" ht="20.100000000000001" customHeight="1" x14ac:dyDescent="0.2">
      <c r="B70" s="137" t="s">
        <v>25</v>
      </c>
      <c r="C70" s="138"/>
      <c r="D70" s="142">
        <v>1</v>
      </c>
      <c r="E70" s="142"/>
      <c r="F70" s="142"/>
      <c r="G70" s="75"/>
      <c r="H70" s="75"/>
      <c r="I70" s="75"/>
      <c r="J70" s="75"/>
    </row>
    <row r="71" spans="2:10" s="74" customFormat="1" ht="5.0999999999999996" customHeight="1" x14ac:dyDescent="0.2">
      <c r="B71" s="72"/>
      <c r="C71" s="95"/>
      <c r="D71" s="72"/>
      <c r="E71" s="72"/>
      <c r="F71" s="72"/>
      <c r="G71" s="75"/>
      <c r="H71" s="75"/>
      <c r="I71" s="75"/>
      <c r="J71" s="75"/>
    </row>
    <row r="72" spans="2:10" ht="24.95" customHeight="1" x14ac:dyDescent="0.2">
      <c r="B72" s="149" t="s">
        <v>37</v>
      </c>
      <c r="C72" s="149"/>
      <c r="D72" s="149"/>
      <c r="E72" s="149"/>
      <c r="F72" s="149"/>
      <c r="G72" s="149"/>
      <c r="H72" s="149"/>
      <c r="I72" s="149"/>
      <c r="J72" s="149"/>
    </row>
    <row r="73" spans="2:10" ht="20.100000000000001" customHeight="1" x14ac:dyDescent="0.2">
      <c r="B73" s="77">
        <v>1</v>
      </c>
      <c r="C73" s="85" t="s">
        <v>85</v>
      </c>
      <c r="D73" s="77">
        <v>122</v>
      </c>
      <c r="E73" s="77">
        <v>104</v>
      </c>
      <c r="F73" s="93">
        <v>77</v>
      </c>
      <c r="G73" s="78">
        <f>D73+E73+F73</f>
        <v>303</v>
      </c>
      <c r="H73" s="48">
        <f>G73/3</f>
        <v>101</v>
      </c>
      <c r="I73" s="143">
        <f>G78</f>
        <v>1632</v>
      </c>
      <c r="J73" s="146">
        <v>8</v>
      </c>
    </row>
    <row r="74" spans="2:10" ht="20.100000000000001" customHeight="1" x14ac:dyDescent="0.2">
      <c r="B74" s="77">
        <v>2</v>
      </c>
      <c r="C74" s="83" t="s">
        <v>87</v>
      </c>
      <c r="D74" s="77">
        <v>98</v>
      </c>
      <c r="E74" s="77">
        <v>93</v>
      </c>
      <c r="F74" s="93">
        <v>81</v>
      </c>
      <c r="G74" s="78">
        <f>D74+E74+F74</f>
        <v>272</v>
      </c>
      <c r="H74" s="48">
        <f>G74/3</f>
        <v>90.666666666666671</v>
      </c>
      <c r="I74" s="144"/>
      <c r="J74" s="147"/>
    </row>
    <row r="75" spans="2:10" ht="20.100000000000001" customHeight="1" x14ac:dyDescent="0.2">
      <c r="B75" s="79">
        <v>3</v>
      </c>
      <c r="C75" s="86" t="s">
        <v>130</v>
      </c>
      <c r="D75" s="79">
        <v>125</v>
      </c>
      <c r="E75" s="79">
        <v>133</v>
      </c>
      <c r="F75" s="94">
        <v>95</v>
      </c>
      <c r="G75" s="78">
        <f>D75+E75+F75</f>
        <v>353</v>
      </c>
      <c r="H75" s="46">
        <f>G75/3</f>
        <v>117.66666666666667</v>
      </c>
      <c r="I75" s="144"/>
      <c r="J75" s="147"/>
    </row>
    <row r="76" spans="2:10" ht="20.100000000000001" customHeight="1" x14ac:dyDescent="0.2">
      <c r="B76" s="77">
        <v>4</v>
      </c>
      <c r="C76" s="83" t="s">
        <v>86</v>
      </c>
      <c r="D76" s="77">
        <v>162</v>
      </c>
      <c r="E76" s="77">
        <v>121</v>
      </c>
      <c r="F76" s="93">
        <v>116</v>
      </c>
      <c r="G76" s="78">
        <f>D76+E76+F76</f>
        <v>399</v>
      </c>
      <c r="H76" s="48">
        <f>G76/3</f>
        <v>133</v>
      </c>
      <c r="I76" s="144"/>
      <c r="J76" s="147"/>
    </row>
    <row r="77" spans="2:10" ht="20.100000000000001" customHeight="1" x14ac:dyDescent="0.2">
      <c r="B77" s="77">
        <v>5</v>
      </c>
      <c r="C77" s="83" t="s">
        <v>88</v>
      </c>
      <c r="D77" s="77">
        <v>91</v>
      </c>
      <c r="E77" s="77">
        <v>92</v>
      </c>
      <c r="F77" s="93">
        <v>122</v>
      </c>
      <c r="G77" s="78">
        <f>D77+E77+F77</f>
        <v>305</v>
      </c>
      <c r="H77" s="48">
        <f>G77/3</f>
        <v>101.66666666666667</v>
      </c>
      <c r="I77" s="144"/>
      <c r="J77" s="147"/>
    </row>
    <row r="78" spans="2:10" ht="20.100000000000001" customHeight="1" x14ac:dyDescent="0.2">
      <c r="B78" s="137" t="s">
        <v>26</v>
      </c>
      <c r="C78" s="138"/>
      <c r="D78" s="80">
        <f>SUM(D73:D77)</f>
        <v>598</v>
      </c>
      <c r="E78" s="80">
        <f>SUM(E73:E77)</f>
        <v>543</v>
      </c>
      <c r="F78" s="80">
        <f>SUM(F73:F77)</f>
        <v>491</v>
      </c>
      <c r="G78" s="66">
        <f>SUM(G73:G77)</f>
        <v>1632</v>
      </c>
      <c r="H78" s="6">
        <f>G78/15</f>
        <v>108.8</v>
      </c>
      <c r="I78" s="145"/>
      <c r="J78" s="148"/>
    </row>
    <row r="79" spans="2:10" ht="20.100000000000001" customHeight="1" x14ac:dyDescent="0.2">
      <c r="B79" s="137" t="s">
        <v>25</v>
      </c>
      <c r="C79" s="138"/>
      <c r="D79" s="142">
        <v>6</v>
      </c>
      <c r="E79" s="142"/>
      <c r="F79" s="142"/>
      <c r="G79" s="75"/>
      <c r="H79" s="75"/>
      <c r="I79" s="75"/>
      <c r="J79" s="75"/>
    </row>
    <row r="80" spans="2:10" s="74" customFormat="1" ht="5.0999999999999996" customHeight="1" x14ac:dyDescent="0.2">
      <c r="B80" s="72"/>
      <c r="C80" s="95"/>
      <c r="D80" s="72"/>
      <c r="E80" s="72"/>
      <c r="F80" s="72"/>
      <c r="G80" s="75"/>
      <c r="H80" s="75"/>
      <c r="I80" s="75"/>
      <c r="J80" s="75"/>
    </row>
    <row r="81" spans="2:10" ht="24.95" customHeight="1" x14ac:dyDescent="0.2">
      <c r="B81" s="149" t="s">
        <v>133</v>
      </c>
      <c r="C81" s="149"/>
      <c r="D81" s="149"/>
      <c r="E81" s="149"/>
      <c r="F81" s="149"/>
      <c r="G81" s="149"/>
      <c r="H81" s="149"/>
      <c r="I81" s="149"/>
      <c r="J81" s="149"/>
    </row>
    <row r="82" spans="2:10" ht="20.100000000000001" customHeight="1" x14ac:dyDescent="0.2">
      <c r="B82" s="79">
        <v>1</v>
      </c>
      <c r="C82" s="84" t="s">
        <v>53</v>
      </c>
      <c r="D82" s="79">
        <v>125</v>
      </c>
      <c r="E82" s="79">
        <v>130</v>
      </c>
      <c r="F82" s="94">
        <v>100</v>
      </c>
      <c r="G82" s="78">
        <f>D82+E82+F82</f>
        <v>355</v>
      </c>
      <c r="H82" s="46">
        <f>G82/3</f>
        <v>118.33333333333333</v>
      </c>
      <c r="I82" s="143">
        <f>G87</f>
        <v>1609</v>
      </c>
      <c r="J82" s="146">
        <v>9</v>
      </c>
    </row>
    <row r="83" spans="2:10" ht="20.100000000000001" customHeight="1" x14ac:dyDescent="0.2">
      <c r="B83" s="77">
        <v>2</v>
      </c>
      <c r="C83" s="83" t="s">
        <v>134</v>
      </c>
      <c r="D83" s="77">
        <v>103</v>
      </c>
      <c r="E83" s="77">
        <v>74</v>
      </c>
      <c r="F83" s="93">
        <v>75</v>
      </c>
      <c r="G83" s="78">
        <f>D83+E83+F83</f>
        <v>252</v>
      </c>
      <c r="H83" s="48">
        <f>G83/3</f>
        <v>84</v>
      </c>
      <c r="I83" s="144"/>
      <c r="J83" s="147"/>
    </row>
    <row r="84" spans="2:10" ht="20.100000000000001" customHeight="1" x14ac:dyDescent="0.2">
      <c r="B84" s="77">
        <v>3</v>
      </c>
      <c r="C84" s="83" t="s">
        <v>74</v>
      </c>
      <c r="D84" s="77">
        <v>158</v>
      </c>
      <c r="E84" s="77">
        <v>99</v>
      </c>
      <c r="F84" s="93">
        <v>95</v>
      </c>
      <c r="G84" s="78">
        <f>D84+E84+F84</f>
        <v>352</v>
      </c>
      <c r="H84" s="48">
        <f>G84/3</f>
        <v>117.33333333333333</v>
      </c>
      <c r="I84" s="144"/>
      <c r="J84" s="147"/>
    </row>
    <row r="85" spans="2:10" ht="20.100000000000001" customHeight="1" x14ac:dyDescent="0.2">
      <c r="B85" s="79">
        <v>4</v>
      </c>
      <c r="C85" s="84" t="s">
        <v>136</v>
      </c>
      <c r="D85" s="79">
        <v>132</v>
      </c>
      <c r="E85" s="79">
        <v>118</v>
      </c>
      <c r="F85" s="94">
        <v>103</v>
      </c>
      <c r="G85" s="78">
        <f>D85+E85+F85</f>
        <v>353</v>
      </c>
      <c r="H85" s="46">
        <f>G85/3</f>
        <v>117.66666666666667</v>
      </c>
      <c r="I85" s="144"/>
      <c r="J85" s="147"/>
    </row>
    <row r="86" spans="2:10" ht="20.100000000000001" customHeight="1" x14ac:dyDescent="0.2">
      <c r="B86" s="77">
        <v>5</v>
      </c>
      <c r="C86" s="83" t="s">
        <v>135</v>
      </c>
      <c r="D86" s="77">
        <v>87</v>
      </c>
      <c r="E86" s="77">
        <v>121</v>
      </c>
      <c r="F86" s="93">
        <v>89</v>
      </c>
      <c r="G86" s="78">
        <f>D86+E86+F86</f>
        <v>297</v>
      </c>
      <c r="H86" s="48">
        <f>G86/3</f>
        <v>99</v>
      </c>
      <c r="I86" s="144"/>
      <c r="J86" s="147"/>
    </row>
    <row r="87" spans="2:10" ht="20.100000000000001" customHeight="1" x14ac:dyDescent="0.2">
      <c r="B87" s="137" t="s">
        <v>26</v>
      </c>
      <c r="C87" s="138"/>
      <c r="D87" s="80">
        <f>SUM(D82:D86)</f>
        <v>605</v>
      </c>
      <c r="E87" s="80">
        <f>SUM(E82:E86)</f>
        <v>542</v>
      </c>
      <c r="F87" s="80">
        <f>SUM(F82:F86)</f>
        <v>462</v>
      </c>
      <c r="G87" s="66">
        <f>SUM(G82:G86)</f>
        <v>1609</v>
      </c>
      <c r="H87" s="6">
        <f>G87/15</f>
        <v>107.26666666666667</v>
      </c>
      <c r="I87" s="145"/>
      <c r="J87" s="148"/>
    </row>
    <row r="88" spans="2:10" ht="20.100000000000001" customHeight="1" x14ac:dyDescent="0.2">
      <c r="B88" s="137" t="s">
        <v>25</v>
      </c>
      <c r="C88" s="138"/>
      <c r="D88" s="142">
        <v>6</v>
      </c>
      <c r="E88" s="142"/>
      <c r="F88" s="142"/>
      <c r="G88" s="75"/>
      <c r="H88" s="75"/>
      <c r="I88" s="75"/>
      <c r="J88" s="75"/>
    </row>
    <row r="89" spans="2:10" s="74" customFormat="1" ht="5.0999999999999996" customHeight="1" x14ac:dyDescent="0.2">
      <c r="B89" s="72"/>
      <c r="C89" s="95"/>
      <c r="D89" s="72"/>
      <c r="E89" s="72"/>
      <c r="F89" s="72"/>
      <c r="G89" s="75"/>
      <c r="H89" s="75"/>
      <c r="I89" s="75"/>
      <c r="J89" s="75"/>
    </row>
    <row r="90" spans="2:10" ht="24.95" customHeight="1" x14ac:dyDescent="0.2">
      <c r="B90" s="149" t="s">
        <v>106</v>
      </c>
      <c r="C90" s="149"/>
      <c r="D90" s="149"/>
      <c r="E90" s="149"/>
      <c r="F90" s="149"/>
      <c r="G90" s="149"/>
      <c r="H90" s="149"/>
      <c r="I90" s="149"/>
      <c r="J90" s="149"/>
    </row>
    <row r="91" spans="2:10" ht="20.100000000000001" customHeight="1" x14ac:dyDescent="0.2">
      <c r="B91" s="77">
        <v>1</v>
      </c>
      <c r="C91" s="83" t="s">
        <v>99</v>
      </c>
      <c r="D91" s="77">
        <v>87</v>
      </c>
      <c r="E91" s="77">
        <v>108</v>
      </c>
      <c r="F91" s="93">
        <v>99</v>
      </c>
      <c r="G91" s="78">
        <f>D91+E91+F91</f>
        <v>294</v>
      </c>
      <c r="H91" s="48">
        <f>G91/3</f>
        <v>98</v>
      </c>
      <c r="I91" s="143">
        <f>G96</f>
        <v>1559</v>
      </c>
      <c r="J91" s="146">
        <v>10</v>
      </c>
    </row>
    <row r="92" spans="2:10" ht="20.100000000000001" customHeight="1" x14ac:dyDescent="0.2">
      <c r="B92" s="77">
        <v>2</v>
      </c>
      <c r="C92" s="83" t="s">
        <v>143</v>
      </c>
      <c r="D92" s="77">
        <v>113</v>
      </c>
      <c r="E92" s="77">
        <v>126</v>
      </c>
      <c r="F92" s="93">
        <v>82</v>
      </c>
      <c r="G92" s="78">
        <f>D92+E92+F92</f>
        <v>321</v>
      </c>
      <c r="H92" s="48">
        <f>G92/3</f>
        <v>107</v>
      </c>
      <c r="I92" s="144"/>
      <c r="J92" s="147"/>
    </row>
    <row r="93" spans="2:10" ht="20.100000000000001" customHeight="1" x14ac:dyDescent="0.2">
      <c r="B93" s="77">
        <v>3</v>
      </c>
      <c r="C93" s="83" t="s">
        <v>144</v>
      </c>
      <c r="D93" s="77">
        <v>90</v>
      </c>
      <c r="E93" s="77">
        <v>115</v>
      </c>
      <c r="F93" s="93">
        <v>90</v>
      </c>
      <c r="G93" s="78">
        <f>D93+E93+F93</f>
        <v>295</v>
      </c>
      <c r="H93" s="48">
        <f>G93/3</f>
        <v>98.333333333333329</v>
      </c>
      <c r="I93" s="144"/>
      <c r="J93" s="147"/>
    </row>
    <row r="94" spans="2:10" ht="20.100000000000001" customHeight="1" x14ac:dyDescent="0.2">
      <c r="B94" s="77">
        <v>4</v>
      </c>
      <c r="C94" s="83" t="s">
        <v>145</v>
      </c>
      <c r="D94" s="77">
        <v>111</v>
      </c>
      <c r="E94" s="77">
        <v>92</v>
      </c>
      <c r="F94" s="93">
        <v>129</v>
      </c>
      <c r="G94" s="78">
        <f>D94+E94+F94</f>
        <v>332</v>
      </c>
      <c r="H94" s="48">
        <f>G94/3</f>
        <v>110.66666666666667</v>
      </c>
      <c r="I94" s="144"/>
      <c r="J94" s="147"/>
    </row>
    <row r="95" spans="2:10" ht="20.100000000000001" customHeight="1" x14ac:dyDescent="0.2">
      <c r="B95" s="79">
        <v>5</v>
      </c>
      <c r="C95" s="84" t="s">
        <v>146</v>
      </c>
      <c r="D95" s="79">
        <v>94</v>
      </c>
      <c r="E95" s="79">
        <v>123</v>
      </c>
      <c r="F95" s="94">
        <v>100</v>
      </c>
      <c r="G95" s="78">
        <f>D95+E95+F95</f>
        <v>317</v>
      </c>
      <c r="H95" s="46">
        <f>G95/3</f>
        <v>105.66666666666667</v>
      </c>
      <c r="I95" s="144"/>
      <c r="J95" s="147"/>
    </row>
    <row r="96" spans="2:10" ht="20.100000000000001" customHeight="1" x14ac:dyDescent="0.2">
      <c r="B96" s="137" t="s">
        <v>26</v>
      </c>
      <c r="C96" s="138"/>
      <c r="D96" s="80">
        <f>SUM(D91:D95)</f>
        <v>495</v>
      </c>
      <c r="E96" s="80">
        <f>SUM(E91:E95)</f>
        <v>564</v>
      </c>
      <c r="F96" s="80">
        <f>SUM(F91:F95)</f>
        <v>500</v>
      </c>
      <c r="G96" s="66">
        <f>SUM(G91:G95)</f>
        <v>1559</v>
      </c>
      <c r="H96" s="6">
        <f>G96/15</f>
        <v>103.93333333333334</v>
      </c>
      <c r="I96" s="145"/>
      <c r="J96" s="148"/>
    </row>
    <row r="97" spans="2:10" ht="20.100000000000001" customHeight="1" x14ac:dyDescent="0.2">
      <c r="B97" s="137" t="s">
        <v>25</v>
      </c>
      <c r="C97" s="138"/>
      <c r="D97" s="142">
        <v>2</v>
      </c>
      <c r="E97" s="142"/>
      <c r="F97" s="142"/>
      <c r="G97" s="75"/>
      <c r="H97" s="75"/>
      <c r="I97" s="75"/>
      <c r="J97" s="75"/>
    </row>
    <row r="98" spans="2:10" s="74" customFormat="1" ht="5.0999999999999996" customHeight="1" x14ac:dyDescent="0.2">
      <c r="B98" s="72"/>
      <c r="C98" s="95"/>
      <c r="D98" s="72"/>
      <c r="E98" s="72"/>
      <c r="F98" s="72"/>
      <c r="G98" s="75"/>
      <c r="H98" s="75"/>
      <c r="I98" s="75"/>
      <c r="J98" s="75"/>
    </row>
    <row r="99" spans="2:10" ht="24.95" customHeight="1" x14ac:dyDescent="0.2">
      <c r="B99" s="149" t="s">
        <v>165</v>
      </c>
      <c r="C99" s="149"/>
      <c r="D99" s="149"/>
      <c r="E99" s="149"/>
      <c r="F99" s="149"/>
      <c r="G99" s="149"/>
      <c r="H99" s="149"/>
      <c r="I99" s="149"/>
      <c r="J99" s="149"/>
    </row>
    <row r="100" spans="2:10" ht="20.100000000000001" customHeight="1" x14ac:dyDescent="0.2">
      <c r="B100" s="79">
        <v>1</v>
      </c>
      <c r="C100" s="84" t="s">
        <v>160</v>
      </c>
      <c r="D100" s="79">
        <v>62</v>
      </c>
      <c r="E100" s="79">
        <v>77</v>
      </c>
      <c r="F100" s="94">
        <v>81</v>
      </c>
      <c r="G100" s="82">
        <f>D100+E100+F100</f>
        <v>220</v>
      </c>
      <c r="H100" s="46">
        <f>G100/3</f>
        <v>73.333333333333329</v>
      </c>
      <c r="I100" s="143">
        <f>G105</f>
        <v>1392</v>
      </c>
      <c r="J100" s="146">
        <v>11</v>
      </c>
    </row>
    <row r="101" spans="2:10" ht="20.100000000000001" customHeight="1" x14ac:dyDescent="0.2">
      <c r="B101" s="79">
        <v>2</v>
      </c>
      <c r="C101" s="84" t="s">
        <v>50</v>
      </c>
      <c r="D101" s="79">
        <v>133</v>
      </c>
      <c r="E101" s="79">
        <v>110</v>
      </c>
      <c r="F101" s="94">
        <v>114</v>
      </c>
      <c r="G101" s="82">
        <f>D101+E101+F101</f>
        <v>357</v>
      </c>
      <c r="H101" s="46">
        <f>G101/3</f>
        <v>119</v>
      </c>
      <c r="I101" s="144"/>
      <c r="J101" s="147"/>
    </row>
    <row r="102" spans="2:10" ht="20.100000000000001" customHeight="1" x14ac:dyDescent="0.2">
      <c r="B102" s="77">
        <v>3</v>
      </c>
      <c r="C102" s="83" t="s">
        <v>52</v>
      </c>
      <c r="D102" s="77">
        <v>69</v>
      </c>
      <c r="E102" s="77">
        <v>99</v>
      </c>
      <c r="F102" s="93">
        <v>130</v>
      </c>
      <c r="G102" s="82">
        <f>D102+E102+F102</f>
        <v>298</v>
      </c>
      <c r="H102" s="48">
        <f>G102/3</f>
        <v>99.333333333333329</v>
      </c>
      <c r="I102" s="144"/>
      <c r="J102" s="147"/>
    </row>
    <row r="103" spans="2:10" ht="20.100000000000001" customHeight="1" x14ac:dyDescent="0.2">
      <c r="B103" s="79">
        <v>4</v>
      </c>
      <c r="C103" s="84" t="s">
        <v>127</v>
      </c>
      <c r="D103" s="79">
        <v>78</v>
      </c>
      <c r="E103" s="79">
        <v>107</v>
      </c>
      <c r="F103" s="94">
        <v>92</v>
      </c>
      <c r="G103" s="82">
        <f>D103+E103+F103</f>
        <v>277</v>
      </c>
      <c r="H103" s="46">
        <f>G103/3</f>
        <v>92.333333333333329</v>
      </c>
      <c r="I103" s="144"/>
      <c r="J103" s="147"/>
    </row>
    <row r="104" spans="2:10" ht="20.100000000000001" customHeight="1" x14ac:dyDescent="0.2">
      <c r="B104" s="77">
        <v>5</v>
      </c>
      <c r="C104" s="83" t="s">
        <v>128</v>
      </c>
      <c r="D104" s="77">
        <v>95</v>
      </c>
      <c r="E104" s="77">
        <v>82</v>
      </c>
      <c r="F104" s="93">
        <v>63</v>
      </c>
      <c r="G104" s="82">
        <f>D104+E104+F104</f>
        <v>240</v>
      </c>
      <c r="H104" s="48">
        <f>G104/3</f>
        <v>80</v>
      </c>
      <c r="I104" s="144"/>
      <c r="J104" s="147"/>
    </row>
    <row r="105" spans="2:10" ht="20.100000000000001" customHeight="1" x14ac:dyDescent="0.2">
      <c r="B105" s="137" t="s">
        <v>26</v>
      </c>
      <c r="C105" s="138"/>
      <c r="D105" s="80">
        <f>SUM(D100:D104)</f>
        <v>437</v>
      </c>
      <c r="E105" s="80">
        <f>SUM(E100:E104)</f>
        <v>475</v>
      </c>
      <c r="F105" s="80">
        <f>SUM(F100:F104)</f>
        <v>480</v>
      </c>
      <c r="G105" s="66">
        <f>SUM(G100:G104)</f>
        <v>1392</v>
      </c>
      <c r="H105" s="6">
        <f>G105/15</f>
        <v>92.8</v>
      </c>
      <c r="I105" s="145"/>
      <c r="J105" s="148"/>
    </row>
    <row r="106" spans="2:10" ht="20.100000000000001" customHeight="1" x14ac:dyDescent="0.2">
      <c r="B106" s="137" t="s">
        <v>25</v>
      </c>
      <c r="C106" s="138"/>
      <c r="D106" s="142">
        <v>4</v>
      </c>
      <c r="E106" s="142"/>
      <c r="F106" s="142"/>
      <c r="G106" s="75"/>
      <c r="H106" s="75"/>
      <c r="I106" s="89"/>
      <c r="J106" s="75"/>
    </row>
    <row r="107" spans="2:10" s="74" customFormat="1" ht="5.0999999999999996" customHeight="1" x14ac:dyDescent="0.2">
      <c r="B107" s="72"/>
      <c r="C107" s="95"/>
      <c r="D107" s="72"/>
      <c r="E107" s="72"/>
      <c r="F107" s="72"/>
      <c r="G107" s="75"/>
      <c r="H107" s="75"/>
      <c r="I107" s="75"/>
      <c r="J107" s="75"/>
    </row>
    <row r="108" spans="2:10" ht="24.95" customHeight="1" x14ac:dyDescent="0.2">
      <c r="B108" s="149" t="s">
        <v>137</v>
      </c>
      <c r="C108" s="149"/>
      <c r="D108" s="149"/>
      <c r="E108" s="149"/>
      <c r="F108" s="149"/>
      <c r="G108" s="149"/>
      <c r="H108" s="149"/>
      <c r="I108" s="149"/>
      <c r="J108" s="149"/>
    </row>
    <row r="109" spans="2:10" ht="20.100000000000001" customHeight="1" x14ac:dyDescent="0.2">
      <c r="B109" s="79">
        <v>1</v>
      </c>
      <c r="C109" s="84" t="s">
        <v>138</v>
      </c>
      <c r="D109" s="79">
        <v>112</v>
      </c>
      <c r="E109" s="79">
        <v>67</v>
      </c>
      <c r="F109" s="94">
        <v>97</v>
      </c>
      <c r="G109" s="78">
        <f>D109+E109+F109</f>
        <v>276</v>
      </c>
      <c r="H109" s="46">
        <f>G109/3</f>
        <v>92</v>
      </c>
      <c r="I109" s="143">
        <f>G114</f>
        <v>1276</v>
      </c>
      <c r="J109" s="146">
        <v>12</v>
      </c>
    </row>
    <row r="110" spans="2:10" ht="20.100000000000001" customHeight="1" x14ac:dyDescent="0.2">
      <c r="B110" s="79">
        <v>2</v>
      </c>
      <c r="C110" s="84" t="s">
        <v>140</v>
      </c>
      <c r="D110" s="79">
        <v>72</v>
      </c>
      <c r="E110" s="79">
        <v>141</v>
      </c>
      <c r="F110" s="94">
        <v>114</v>
      </c>
      <c r="G110" s="78">
        <f>D110+E110+F110</f>
        <v>327</v>
      </c>
      <c r="H110" s="46">
        <f>G110/3</f>
        <v>109</v>
      </c>
      <c r="I110" s="144"/>
      <c r="J110" s="147"/>
    </row>
    <row r="111" spans="2:10" ht="20.100000000000001" customHeight="1" x14ac:dyDescent="0.2">
      <c r="B111" s="77">
        <v>3</v>
      </c>
      <c r="C111" s="83" t="s">
        <v>139</v>
      </c>
      <c r="D111" s="77">
        <v>80</v>
      </c>
      <c r="E111" s="77">
        <v>73</v>
      </c>
      <c r="F111" s="93">
        <v>69</v>
      </c>
      <c r="G111" s="78">
        <f>D111+E111+F111</f>
        <v>222</v>
      </c>
      <c r="H111" s="48">
        <f>G111/3</f>
        <v>74</v>
      </c>
      <c r="I111" s="144"/>
      <c r="J111" s="147"/>
    </row>
    <row r="112" spans="2:10" ht="20.100000000000001" customHeight="1" x14ac:dyDescent="0.2">
      <c r="B112" s="77">
        <v>4</v>
      </c>
      <c r="C112" s="83" t="s">
        <v>142</v>
      </c>
      <c r="D112" s="77">
        <v>89</v>
      </c>
      <c r="E112" s="77">
        <v>75</v>
      </c>
      <c r="F112" s="93">
        <v>76</v>
      </c>
      <c r="G112" s="78">
        <f>D112+E112+F112</f>
        <v>240</v>
      </c>
      <c r="H112" s="48">
        <f>G112/3</f>
        <v>80</v>
      </c>
      <c r="I112" s="144"/>
      <c r="J112" s="147"/>
    </row>
    <row r="113" spans="2:10" ht="20.100000000000001" customHeight="1" x14ac:dyDescent="0.2">
      <c r="B113" s="77">
        <v>5</v>
      </c>
      <c r="C113" s="83" t="s">
        <v>161</v>
      </c>
      <c r="D113" s="77">
        <v>67</v>
      </c>
      <c r="E113" s="77">
        <v>93</v>
      </c>
      <c r="F113" s="93">
        <v>51</v>
      </c>
      <c r="G113" s="78">
        <f>D113+E113+F113</f>
        <v>211</v>
      </c>
      <c r="H113" s="48">
        <f>G113/3</f>
        <v>70.333333333333329</v>
      </c>
      <c r="I113" s="144"/>
      <c r="J113" s="147"/>
    </row>
    <row r="114" spans="2:10" ht="20.100000000000001" customHeight="1" x14ac:dyDescent="0.2">
      <c r="B114" s="137" t="s">
        <v>26</v>
      </c>
      <c r="C114" s="138"/>
      <c r="D114" s="80">
        <f>SUM(D109:D113)</f>
        <v>420</v>
      </c>
      <c r="E114" s="80">
        <f>SUM(E109:E113)</f>
        <v>449</v>
      </c>
      <c r="F114" s="80">
        <f>SUM(F109:F113)</f>
        <v>407</v>
      </c>
      <c r="G114" s="66">
        <f>SUM(G109:G113)</f>
        <v>1276</v>
      </c>
      <c r="H114" s="6">
        <f>G114/15</f>
        <v>85.066666666666663</v>
      </c>
      <c r="I114" s="145"/>
      <c r="J114" s="148"/>
    </row>
    <row r="115" spans="2:10" ht="20.100000000000001" customHeight="1" x14ac:dyDescent="0.2">
      <c r="B115" s="137" t="s">
        <v>25</v>
      </c>
      <c r="C115" s="138"/>
      <c r="D115" s="142">
        <v>2</v>
      </c>
      <c r="E115" s="142"/>
      <c r="F115" s="142"/>
      <c r="G115" s="75"/>
      <c r="H115" s="75"/>
      <c r="I115" s="75"/>
      <c r="J115" s="75"/>
    </row>
  </sheetData>
  <mergeCells count="74">
    <mergeCell ref="B115:C115"/>
    <mergeCell ref="D115:F115"/>
    <mergeCell ref="B9:J9"/>
    <mergeCell ref="B18:J18"/>
    <mergeCell ref="B27:J27"/>
    <mergeCell ref="B36:J36"/>
    <mergeCell ref="B45:J45"/>
    <mergeCell ref="B106:C106"/>
    <mergeCell ref="D106:F106"/>
    <mergeCell ref="I109:I114"/>
    <mergeCell ref="J109:J114"/>
    <mergeCell ref="B114:C114"/>
    <mergeCell ref="B108:J108"/>
    <mergeCell ref="B97:C97"/>
    <mergeCell ref="D97:F97"/>
    <mergeCell ref="I100:I105"/>
    <mergeCell ref="J100:J105"/>
    <mergeCell ref="B105:C105"/>
    <mergeCell ref="B99:J99"/>
    <mergeCell ref="B88:C88"/>
    <mergeCell ref="D88:F88"/>
    <mergeCell ref="I91:I96"/>
    <mergeCell ref="J91:J96"/>
    <mergeCell ref="B96:C96"/>
    <mergeCell ref="B90:J90"/>
    <mergeCell ref="B79:C79"/>
    <mergeCell ref="D79:F79"/>
    <mergeCell ref="I82:I87"/>
    <mergeCell ref="J82:J87"/>
    <mergeCell ref="B87:C87"/>
    <mergeCell ref="B81:J81"/>
    <mergeCell ref="B70:C70"/>
    <mergeCell ref="D70:F70"/>
    <mergeCell ref="I73:I78"/>
    <mergeCell ref="J73:J78"/>
    <mergeCell ref="B78:C78"/>
    <mergeCell ref="B72:J72"/>
    <mergeCell ref="B61:C61"/>
    <mergeCell ref="D61:F61"/>
    <mergeCell ref="I64:I69"/>
    <mergeCell ref="J64:J69"/>
    <mergeCell ref="B69:C69"/>
    <mergeCell ref="B63:J63"/>
    <mergeCell ref="B52:C52"/>
    <mergeCell ref="D52:F52"/>
    <mergeCell ref="I55:I60"/>
    <mergeCell ref="J55:J60"/>
    <mergeCell ref="B60:C60"/>
    <mergeCell ref="B54:J54"/>
    <mergeCell ref="B43:C43"/>
    <mergeCell ref="D43:F43"/>
    <mergeCell ref="I46:I51"/>
    <mergeCell ref="J46:J51"/>
    <mergeCell ref="B51:C51"/>
    <mergeCell ref="B34:C34"/>
    <mergeCell ref="D34:F34"/>
    <mergeCell ref="I37:I42"/>
    <mergeCell ref="J37:J42"/>
    <mergeCell ref="B42:C42"/>
    <mergeCell ref="B25:C25"/>
    <mergeCell ref="D25:F25"/>
    <mergeCell ref="I28:I33"/>
    <mergeCell ref="J28:J33"/>
    <mergeCell ref="B33:C33"/>
    <mergeCell ref="B16:C16"/>
    <mergeCell ref="D16:F16"/>
    <mergeCell ref="I19:I24"/>
    <mergeCell ref="J19:J24"/>
    <mergeCell ref="B24:C24"/>
    <mergeCell ref="B4:J4"/>
    <mergeCell ref="B5:J5"/>
    <mergeCell ref="I10:I15"/>
    <mergeCell ref="J10:J15"/>
    <mergeCell ref="B15:C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4:K61"/>
  <sheetViews>
    <sheetView zoomScale="75" zoomScaleNormal="75" workbookViewId="0">
      <selection activeCell="S30" sqref="S30"/>
    </sheetView>
  </sheetViews>
  <sheetFormatPr defaultRowHeight="12.75" x14ac:dyDescent="0.2"/>
  <cols>
    <col min="1" max="1" width="20.7109375" style="71" customWidth="1"/>
    <col min="2" max="2" width="5.7109375" style="71" customWidth="1"/>
    <col min="3" max="3" width="47.7109375" style="97" customWidth="1"/>
    <col min="4" max="7" width="8.7109375" style="71" customWidth="1"/>
    <col min="8" max="11" width="12.7109375" style="71" customWidth="1"/>
    <col min="12" max="16384" width="9.140625" style="71"/>
  </cols>
  <sheetData>
    <row r="4" spans="2:11" ht="37.5" customHeight="1" x14ac:dyDescent="0.2">
      <c r="B4" s="169" t="s">
        <v>249</v>
      </c>
      <c r="C4" s="172"/>
      <c r="D4" s="172"/>
      <c r="E4" s="172"/>
      <c r="F4" s="172"/>
      <c r="G4" s="172"/>
      <c r="H4" s="172"/>
      <c r="I4" s="172"/>
      <c r="J4" s="172"/>
      <c r="K4" s="173"/>
    </row>
    <row r="5" spans="2:11" ht="24" customHeight="1" x14ac:dyDescent="0.2">
      <c r="B5" s="162" t="s">
        <v>162</v>
      </c>
      <c r="C5" s="163"/>
      <c r="D5" s="163"/>
      <c r="E5" s="163"/>
      <c r="F5" s="163"/>
      <c r="G5" s="163"/>
      <c r="H5" s="163"/>
      <c r="I5" s="163"/>
      <c r="J5" s="163"/>
      <c r="K5" s="164"/>
    </row>
    <row r="6" spans="2:11" s="74" customFormat="1" ht="5.0999999999999996" customHeight="1" x14ac:dyDescent="0.2">
      <c r="B6" s="72"/>
      <c r="C6" s="95"/>
      <c r="D6" s="72"/>
      <c r="E6" s="72"/>
      <c r="F6" s="72"/>
      <c r="G6" s="72"/>
      <c r="H6" s="72"/>
      <c r="I6" s="72"/>
      <c r="J6" s="72"/>
      <c r="K6" s="72"/>
    </row>
    <row r="7" spans="2:11" ht="30" customHeight="1" x14ac:dyDescent="0.2">
      <c r="B7" s="90" t="s">
        <v>7</v>
      </c>
      <c r="C7" s="90" t="s">
        <v>251</v>
      </c>
      <c r="D7" s="90" t="s">
        <v>0</v>
      </c>
      <c r="E7" s="90" t="s">
        <v>1</v>
      </c>
      <c r="F7" s="90" t="s">
        <v>12</v>
      </c>
      <c r="G7" s="90" t="s">
        <v>19</v>
      </c>
      <c r="H7" s="90" t="s">
        <v>29</v>
      </c>
      <c r="I7" s="90" t="s">
        <v>40</v>
      </c>
      <c r="J7" s="90" t="s">
        <v>8</v>
      </c>
      <c r="K7" s="90" t="s">
        <v>9</v>
      </c>
    </row>
    <row r="8" spans="2:11" s="74" customFormat="1" ht="5.0999999999999996" customHeight="1" x14ac:dyDescent="0.2">
      <c r="B8" s="91"/>
      <c r="C8" s="96"/>
      <c r="D8" s="92"/>
      <c r="E8" s="92"/>
      <c r="F8" s="92"/>
      <c r="G8" s="92"/>
      <c r="H8" s="92"/>
      <c r="I8" s="92"/>
      <c r="J8" s="92"/>
      <c r="K8" s="92"/>
    </row>
    <row r="9" spans="2:11" ht="24.95" customHeight="1" x14ac:dyDescent="0.2">
      <c r="B9" s="149" t="s">
        <v>4</v>
      </c>
      <c r="C9" s="149"/>
      <c r="D9" s="149"/>
      <c r="E9" s="149"/>
      <c r="F9" s="149"/>
      <c r="G9" s="149"/>
      <c r="H9" s="149"/>
      <c r="I9" s="149"/>
      <c r="J9" s="149"/>
      <c r="K9" s="149"/>
    </row>
    <row r="10" spans="2:11" ht="20.100000000000001" customHeight="1" x14ac:dyDescent="0.2">
      <c r="B10" s="77">
        <v>1</v>
      </c>
      <c r="C10" s="83" t="s">
        <v>14</v>
      </c>
      <c r="D10" s="77">
        <v>161</v>
      </c>
      <c r="E10" s="77">
        <v>160</v>
      </c>
      <c r="F10" s="93">
        <v>158</v>
      </c>
      <c r="G10" s="93">
        <v>179</v>
      </c>
      <c r="H10" s="78">
        <f>D10+E10+F10+G10</f>
        <v>658</v>
      </c>
      <c r="I10" s="48">
        <f>H10/4</f>
        <v>164.5</v>
      </c>
      <c r="J10" s="143">
        <f>H15</f>
        <v>3083</v>
      </c>
      <c r="K10" s="152">
        <v>1</v>
      </c>
    </row>
    <row r="11" spans="2:11" ht="20.100000000000001" customHeight="1" x14ac:dyDescent="0.2">
      <c r="B11" s="79">
        <v>2</v>
      </c>
      <c r="C11" s="84" t="s">
        <v>27</v>
      </c>
      <c r="D11" s="79">
        <v>169</v>
      </c>
      <c r="E11" s="79">
        <v>156</v>
      </c>
      <c r="F11" s="94">
        <v>152</v>
      </c>
      <c r="G11" s="94">
        <v>199</v>
      </c>
      <c r="H11" s="78">
        <f>D11+E11+F11+G11</f>
        <v>676</v>
      </c>
      <c r="I11" s="46">
        <f>H11/4</f>
        <v>169</v>
      </c>
      <c r="J11" s="144"/>
      <c r="K11" s="153"/>
    </row>
    <row r="12" spans="2:11" ht="20.100000000000001" customHeight="1" x14ac:dyDescent="0.2">
      <c r="B12" s="77">
        <v>3</v>
      </c>
      <c r="C12" s="83" t="s">
        <v>65</v>
      </c>
      <c r="D12" s="77">
        <v>150</v>
      </c>
      <c r="E12" s="77">
        <v>142</v>
      </c>
      <c r="F12" s="93">
        <v>124</v>
      </c>
      <c r="G12" s="93">
        <v>150</v>
      </c>
      <c r="H12" s="78">
        <f>D12+E12+F12+G12</f>
        <v>566</v>
      </c>
      <c r="I12" s="48">
        <f>H12/4</f>
        <v>141.5</v>
      </c>
      <c r="J12" s="144"/>
      <c r="K12" s="153"/>
    </row>
    <row r="13" spans="2:11" ht="20.100000000000001" customHeight="1" x14ac:dyDescent="0.2">
      <c r="B13" s="79">
        <v>4</v>
      </c>
      <c r="C13" s="84" t="s">
        <v>6</v>
      </c>
      <c r="D13" s="79">
        <v>126</v>
      </c>
      <c r="E13" s="79">
        <v>142</v>
      </c>
      <c r="F13" s="94">
        <v>157</v>
      </c>
      <c r="G13" s="94">
        <v>148</v>
      </c>
      <c r="H13" s="78">
        <f>D13+E13+F13+G13</f>
        <v>573</v>
      </c>
      <c r="I13" s="46">
        <f>H13/4</f>
        <v>143.25</v>
      </c>
      <c r="J13" s="144"/>
      <c r="K13" s="153"/>
    </row>
    <row r="14" spans="2:11" ht="20.100000000000001" customHeight="1" x14ac:dyDescent="0.2">
      <c r="B14" s="79">
        <v>5</v>
      </c>
      <c r="C14" s="84" t="s">
        <v>66</v>
      </c>
      <c r="D14" s="79">
        <v>158</v>
      </c>
      <c r="E14" s="79">
        <v>153</v>
      </c>
      <c r="F14" s="94">
        <v>166</v>
      </c>
      <c r="G14" s="94">
        <v>133</v>
      </c>
      <c r="H14" s="78">
        <f>D14+E14+F14+G14</f>
        <v>610</v>
      </c>
      <c r="I14" s="46">
        <f>H14/4</f>
        <v>152.5</v>
      </c>
      <c r="J14" s="144"/>
      <c r="K14" s="153"/>
    </row>
    <row r="15" spans="2:11" ht="20.100000000000001" customHeight="1" x14ac:dyDescent="0.2">
      <c r="B15" s="137" t="s">
        <v>26</v>
      </c>
      <c r="C15" s="138"/>
      <c r="D15" s="80">
        <f>SUM(D10:D14)</f>
        <v>764</v>
      </c>
      <c r="E15" s="80">
        <f>SUM(E10:E14)</f>
        <v>753</v>
      </c>
      <c r="F15" s="80">
        <f>SUM(F10:F14)</f>
        <v>757</v>
      </c>
      <c r="G15" s="80">
        <f>SUM(G10:G14)</f>
        <v>809</v>
      </c>
      <c r="H15" s="66">
        <f>SUM(H10:H14)</f>
        <v>3083</v>
      </c>
      <c r="I15" s="6">
        <f>H15/20</f>
        <v>154.15</v>
      </c>
      <c r="J15" s="145"/>
      <c r="K15" s="154"/>
    </row>
    <row r="16" spans="2:11" ht="20.100000000000001" customHeight="1" x14ac:dyDescent="0.2">
      <c r="B16" s="137" t="s">
        <v>25</v>
      </c>
      <c r="C16" s="138"/>
      <c r="D16" s="98">
        <v>1</v>
      </c>
      <c r="E16" s="98">
        <v>2</v>
      </c>
      <c r="F16" s="98">
        <v>3</v>
      </c>
      <c r="G16" s="98">
        <v>4</v>
      </c>
      <c r="H16" s="75"/>
      <c r="I16" s="75"/>
      <c r="J16" s="75"/>
      <c r="K16" s="75"/>
    </row>
    <row r="17" spans="2:11" s="74" customFormat="1" ht="5.0999999999999996" customHeight="1" x14ac:dyDescent="0.2">
      <c r="B17" s="72"/>
      <c r="C17" s="95"/>
      <c r="D17" s="72"/>
      <c r="E17" s="72"/>
      <c r="F17" s="72"/>
      <c r="G17" s="72"/>
      <c r="H17" s="75"/>
      <c r="I17" s="75"/>
      <c r="J17" s="75"/>
      <c r="K17" s="75"/>
    </row>
    <row r="18" spans="2:11" ht="24.95" customHeight="1" x14ac:dyDescent="0.2">
      <c r="B18" s="149" t="s">
        <v>67</v>
      </c>
      <c r="C18" s="149"/>
      <c r="D18" s="149"/>
      <c r="E18" s="149"/>
      <c r="F18" s="149"/>
      <c r="G18" s="149"/>
      <c r="H18" s="149"/>
      <c r="I18" s="149"/>
      <c r="J18" s="149"/>
      <c r="K18" s="149"/>
    </row>
    <row r="19" spans="2:11" ht="20.100000000000001" customHeight="1" x14ac:dyDescent="0.2">
      <c r="B19" s="79">
        <v>1</v>
      </c>
      <c r="C19" s="84" t="s">
        <v>2</v>
      </c>
      <c r="D19" s="79">
        <v>195</v>
      </c>
      <c r="E19" s="79">
        <v>214</v>
      </c>
      <c r="F19" s="94">
        <v>157</v>
      </c>
      <c r="G19" s="94">
        <v>154</v>
      </c>
      <c r="H19" s="78">
        <f>D19+E19+F19+G19</f>
        <v>720</v>
      </c>
      <c r="I19" s="46">
        <f>H19/4</f>
        <v>180</v>
      </c>
      <c r="J19" s="174">
        <f>H24</f>
        <v>2852</v>
      </c>
      <c r="K19" s="152">
        <v>2</v>
      </c>
    </row>
    <row r="20" spans="2:11" ht="20.100000000000001" customHeight="1" x14ac:dyDescent="0.2">
      <c r="B20" s="77">
        <v>2</v>
      </c>
      <c r="C20" s="83" t="s">
        <v>54</v>
      </c>
      <c r="D20" s="77">
        <v>139</v>
      </c>
      <c r="E20" s="77">
        <v>129</v>
      </c>
      <c r="F20" s="93">
        <v>146</v>
      </c>
      <c r="G20" s="93">
        <v>192</v>
      </c>
      <c r="H20" s="78">
        <f>D20+E20+F20+G20</f>
        <v>606</v>
      </c>
      <c r="I20" s="48">
        <f>H20/4</f>
        <v>151.5</v>
      </c>
      <c r="J20" s="175"/>
      <c r="K20" s="153"/>
    </row>
    <row r="21" spans="2:11" ht="20.100000000000001" customHeight="1" x14ac:dyDescent="0.2">
      <c r="B21" s="79">
        <v>3</v>
      </c>
      <c r="C21" s="84" t="s">
        <v>21</v>
      </c>
      <c r="D21" s="79">
        <v>108</v>
      </c>
      <c r="E21" s="79">
        <v>106</v>
      </c>
      <c r="F21" s="94">
        <v>101</v>
      </c>
      <c r="G21" s="94">
        <v>119</v>
      </c>
      <c r="H21" s="78">
        <f>D21+E21+F21+G21</f>
        <v>434</v>
      </c>
      <c r="I21" s="46">
        <f>H21/4</f>
        <v>108.5</v>
      </c>
      <c r="J21" s="175"/>
      <c r="K21" s="153"/>
    </row>
    <row r="22" spans="2:11" ht="20.100000000000001" customHeight="1" x14ac:dyDescent="0.2">
      <c r="B22" s="77">
        <v>4</v>
      </c>
      <c r="C22" s="83" t="s">
        <v>17</v>
      </c>
      <c r="D22" s="77">
        <v>136</v>
      </c>
      <c r="E22" s="77">
        <v>113</v>
      </c>
      <c r="F22" s="93">
        <v>153</v>
      </c>
      <c r="G22" s="93">
        <v>105</v>
      </c>
      <c r="H22" s="78">
        <f>D22+E22+F22+G22</f>
        <v>507</v>
      </c>
      <c r="I22" s="48">
        <f>H22/4</f>
        <v>126.75</v>
      </c>
      <c r="J22" s="175"/>
      <c r="K22" s="153"/>
    </row>
    <row r="23" spans="2:11" ht="20.100000000000001" customHeight="1" x14ac:dyDescent="0.2">
      <c r="B23" s="77">
        <v>5</v>
      </c>
      <c r="C23" s="83" t="s">
        <v>120</v>
      </c>
      <c r="D23" s="77">
        <v>146</v>
      </c>
      <c r="E23" s="77">
        <v>137</v>
      </c>
      <c r="F23" s="93">
        <v>163</v>
      </c>
      <c r="G23" s="93">
        <v>139</v>
      </c>
      <c r="H23" s="78">
        <f>D23+E23+F23+G23</f>
        <v>585</v>
      </c>
      <c r="I23" s="48">
        <f>H23/4</f>
        <v>146.25</v>
      </c>
      <c r="J23" s="175"/>
      <c r="K23" s="153"/>
    </row>
    <row r="24" spans="2:11" ht="20.100000000000001" customHeight="1" x14ac:dyDescent="0.2">
      <c r="B24" s="137" t="s">
        <v>26</v>
      </c>
      <c r="C24" s="138"/>
      <c r="D24" s="80">
        <f>SUM(D19:D22)</f>
        <v>578</v>
      </c>
      <c r="E24" s="80">
        <f>SUM(E19:E22)</f>
        <v>562</v>
      </c>
      <c r="F24" s="80">
        <f>SUM(F19:F22)</f>
        <v>557</v>
      </c>
      <c r="G24" s="80">
        <f>SUM(G19:G22)</f>
        <v>570</v>
      </c>
      <c r="H24" s="66">
        <f>SUM(H19:H23)</f>
        <v>2852</v>
      </c>
      <c r="I24" s="6">
        <f>H24/20</f>
        <v>142.6</v>
      </c>
      <c r="J24" s="176"/>
      <c r="K24" s="154"/>
    </row>
    <row r="25" spans="2:11" ht="20.100000000000001" customHeight="1" x14ac:dyDescent="0.2">
      <c r="B25" s="137" t="s">
        <v>25</v>
      </c>
      <c r="C25" s="138"/>
      <c r="D25" s="98">
        <v>6</v>
      </c>
      <c r="E25" s="98">
        <v>1</v>
      </c>
      <c r="F25" s="98">
        <v>2</v>
      </c>
      <c r="G25" s="98">
        <v>3</v>
      </c>
      <c r="H25" s="75"/>
      <c r="I25" s="75"/>
      <c r="J25" s="75"/>
      <c r="K25" s="75"/>
    </row>
    <row r="26" spans="2:11" s="74" customFormat="1" ht="5.0999999999999996" customHeight="1" x14ac:dyDescent="0.2">
      <c r="B26" s="72"/>
      <c r="C26" s="95"/>
      <c r="D26" s="72"/>
      <c r="E26" s="72"/>
      <c r="F26" s="72"/>
      <c r="G26" s="72"/>
      <c r="H26" s="75"/>
      <c r="I26" s="75"/>
      <c r="J26" s="75"/>
      <c r="K26" s="75"/>
    </row>
    <row r="27" spans="2:11" ht="24.95" customHeight="1" x14ac:dyDescent="0.2">
      <c r="B27" s="149" t="s">
        <v>16</v>
      </c>
      <c r="C27" s="149"/>
      <c r="D27" s="149"/>
      <c r="E27" s="149"/>
      <c r="F27" s="149"/>
      <c r="G27" s="149"/>
      <c r="H27" s="149"/>
      <c r="I27" s="149"/>
      <c r="J27" s="149"/>
      <c r="K27" s="149"/>
    </row>
    <row r="28" spans="2:11" ht="20.100000000000001" customHeight="1" x14ac:dyDescent="0.2">
      <c r="B28" s="77">
        <v>1</v>
      </c>
      <c r="C28" s="83" t="s">
        <v>70</v>
      </c>
      <c r="D28" s="77">
        <v>158</v>
      </c>
      <c r="E28" s="77">
        <v>139</v>
      </c>
      <c r="F28" s="93">
        <v>107</v>
      </c>
      <c r="G28" s="93">
        <v>147</v>
      </c>
      <c r="H28" s="78">
        <f>D28+E28+F28+G28</f>
        <v>551</v>
      </c>
      <c r="I28" s="48">
        <f>H28/4</f>
        <v>137.75</v>
      </c>
      <c r="J28" s="143">
        <f>H33</f>
        <v>2820</v>
      </c>
      <c r="K28" s="152">
        <v>3</v>
      </c>
    </row>
    <row r="29" spans="2:11" ht="20.100000000000001" customHeight="1" x14ac:dyDescent="0.2">
      <c r="B29" s="77">
        <v>2</v>
      </c>
      <c r="C29" s="83" t="s">
        <v>69</v>
      </c>
      <c r="D29" s="77">
        <v>111</v>
      </c>
      <c r="E29" s="77">
        <v>135</v>
      </c>
      <c r="F29" s="93">
        <v>105</v>
      </c>
      <c r="G29" s="93">
        <v>177</v>
      </c>
      <c r="H29" s="78">
        <f>D29+E29+F29+G29</f>
        <v>528</v>
      </c>
      <c r="I29" s="48">
        <f>H29/4</f>
        <v>132</v>
      </c>
      <c r="J29" s="144"/>
      <c r="K29" s="153"/>
    </row>
    <row r="30" spans="2:11" ht="20.100000000000001" customHeight="1" x14ac:dyDescent="0.2">
      <c r="B30" s="77">
        <v>3</v>
      </c>
      <c r="C30" s="83" t="s">
        <v>68</v>
      </c>
      <c r="D30" s="77">
        <v>131</v>
      </c>
      <c r="E30" s="77">
        <v>130</v>
      </c>
      <c r="F30" s="93">
        <v>134</v>
      </c>
      <c r="G30" s="93">
        <v>130</v>
      </c>
      <c r="H30" s="78">
        <f>D30+E30+F30+G30</f>
        <v>525</v>
      </c>
      <c r="I30" s="48">
        <f>H30/4</f>
        <v>131.25</v>
      </c>
      <c r="J30" s="144"/>
      <c r="K30" s="153"/>
    </row>
    <row r="31" spans="2:11" ht="20.100000000000001" customHeight="1" x14ac:dyDescent="0.2">
      <c r="B31" s="79">
        <v>4</v>
      </c>
      <c r="C31" s="84" t="s">
        <v>71</v>
      </c>
      <c r="D31" s="79">
        <v>97</v>
      </c>
      <c r="E31" s="79">
        <v>130</v>
      </c>
      <c r="F31" s="94">
        <v>124</v>
      </c>
      <c r="G31" s="94">
        <v>160</v>
      </c>
      <c r="H31" s="78">
        <f>D31+E31+F31+G31</f>
        <v>511</v>
      </c>
      <c r="I31" s="46">
        <f>H31/4</f>
        <v>127.75</v>
      </c>
      <c r="J31" s="144"/>
      <c r="K31" s="153"/>
    </row>
    <row r="32" spans="2:11" ht="20.100000000000001" customHeight="1" x14ac:dyDescent="0.2">
      <c r="B32" s="77">
        <v>5</v>
      </c>
      <c r="C32" s="83" t="s">
        <v>72</v>
      </c>
      <c r="D32" s="77">
        <v>166</v>
      </c>
      <c r="E32" s="77">
        <v>195</v>
      </c>
      <c r="F32" s="93">
        <v>209</v>
      </c>
      <c r="G32" s="93">
        <v>135</v>
      </c>
      <c r="H32" s="78">
        <f>D32+E32+F32+G32</f>
        <v>705</v>
      </c>
      <c r="I32" s="48">
        <f>H32/4</f>
        <v>176.25</v>
      </c>
      <c r="J32" s="144"/>
      <c r="K32" s="153"/>
    </row>
    <row r="33" spans="2:11" ht="20.100000000000001" customHeight="1" x14ac:dyDescent="0.2">
      <c r="B33" s="137" t="s">
        <v>26</v>
      </c>
      <c r="C33" s="138"/>
      <c r="D33" s="80">
        <f>SUM(D28:D32)</f>
        <v>663</v>
      </c>
      <c r="E33" s="80">
        <f>SUM(E28:E32)</f>
        <v>729</v>
      </c>
      <c r="F33" s="80">
        <f>SUM(F28:F32)</f>
        <v>679</v>
      </c>
      <c r="G33" s="80">
        <f>SUM(G28:G32)</f>
        <v>749</v>
      </c>
      <c r="H33" s="66">
        <f>SUM(H28:H32)</f>
        <v>2820</v>
      </c>
      <c r="I33" s="6">
        <f>H33/20</f>
        <v>141</v>
      </c>
      <c r="J33" s="145"/>
      <c r="K33" s="154"/>
    </row>
    <row r="34" spans="2:11" ht="20.100000000000001" customHeight="1" x14ac:dyDescent="0.2">
      <c r="B34" s="137" t="s">
        <v>25</v>
      </c>
      <c r="C34" s="138"/>
      <c r="D34" s="98">
        <v>2</v>
      </c>
      <c r="E34" s="98">
        <v>3</v>
      </c>
      <c r="F34" s="98">
        <v>4</v>
      </c>
      <c r="G34" s="98">
        <v>5</v>
      </c>
      <c r="H34" s="75"/>
      <c r="I34" s="75"/>
      <c r="J34" s="75"/>
      <c r="K34" s="75"/>
    </row>
    <row r="35" spans="2:11" s="74" customFormat="1" ht="5.0999999999999996" customHeight="1" x14ac:dyDescent="0.2">
      <c r="B35" s="72"/>
      <c r="C35" s="95"/>
      <c r="D35" s="72"/>
      <c r="E35" s="72"/>
      <c r="F35" s="72"/>
      <c r="G35" s="72"/>
      <c r="H35" s="75"/>
      <c r="I35" s="75"/>
      <c r="J35" s="75"/>
      <c r="K35" s="75"/>
    </row>
    <row r="36" spans="2:11" ht="24.95" customHeight="1" x14ac:dyDescent="0.2">
      <c r="B36" s="149" t="s">
        <v>121</v>
      </c>
      <c r="C36" s="149"/>
      <c r="D36" s="149"/>
      <c r="E36" s="149"/>
      <c r="F36" s="149"/>
      <c r="G36" s="149"/>
      <c r="H36" s="149"/>
      <c r="I36" s="149"/>
      <c r="J36" s="149"/>
      <c r="K36" s="149"/>
    </row>
    <row r="37" spans="2:11" ht="20.100000000000001" customHeight="1" x14ac:dyDescent="0.2">
      <c r="B37" s="79">
        <v>1</v>
      </c>
      <c r="C37" s="84" t="s">
        <v>122</v>
      </c>
      <c r="D37" s="79">
        <v>120</v>
      </c>
      <c r="E37" s="79">
        <v>137</v>
      </c>
      <c r="F37" s="94">
        <v>127</v>
      </c>
      <c r="G37" s="94">
        <v>127</v>
      </c>
      <c r="H37" s="78">
        <f>D37+E37+F37+G37</f>
        <v>511</v>
      </c>
      <c r="I37" s="46">
        <f>H37/4</f>
        <v>127.75</v>
      </c>
      <c r="J37" s="174">
        <f>H42</f>
        <v>2600</v>
      </c>
      <c r="K37" s="146">
        <v>4</v>
      </c>
    </row>
    <row r="38" spans="2:11" ht="20.100000000000001" customHeight="1" x14ac:dyDescent="0.2">
      <c r="B38" s="79">
        <v>2</v>
      </c>
      <c r="C38" s="84" t="s">
        <v>123</v>
      </c>
      <c r="D38" s="79">
        <v>153</v>
      </c>
      <c r="E38" s="79">
        <v>105</v>
      </c>
      <c r="F38" s="94">
        <v>125</v>
      </c>
      <c r="G38" s="94">
        <v>137</v>
      </c>
      <c r="H38" s="78">
        <f>D38+E38+F38+G38</f>
        <v>520</v>
      </c>
      <c r="I38" s="46">
        <f>H38/4</f>
        <v>130</v>
      </c>
      <c r="J38" s="175"/>
      <c r="K38" s="147"/>
    </row>
    <row r="39" spans="2:11" ht="20.100000000000001" customHeight="1" x14ac:dyDescent="0.2">
      <c r="B39" s="77">
        <v>3</v>
      </c>
      <c r="C39" s="83" t="s">
        <v>125</v>
      </c>
      <c r="D39" s="77">
        <v>91</v>
      </c>
      <c r="E39" s="77">
        <v>105</v>
      </c>
      <c r="F39" s="93">
        <v>165</v>
      </c>
      <c r="G39" s="93">
        <v>108</v>
      </c>
      <c r="H39" s="78">
        <f>D39+E39+F39+G39</f>
        <v>469</v>
      </c>
      <c r="I39" s="48">
        <f>H39/4</f>
        <v>117.25</v>
      </c>
      <c r="J39" s="175"/>
      <c r="K39" s="147"/>
    </row>
    <row r="40" spans="2:11" ht="20.100000000000001" customHeight="1" x14ac:dyDescent="0.2">
      <c r="B40" s="77">
        <v>4</v>
      </c>
      <c r="C40" s="83" t="s">
        <v>126</v>
      </c>
      <c r="D40" s="77">
        <v>152</v>
      </c>
      <c r="E40" s="77">
        <v>137</v>
      </c>
      <c r="F40" s="93">
        <v>123</v>
      </c>
      <c r="G40" s="93">
        <v>141</v>
      </c>
      <c r="H40" s="78">
        <f>D40+E40+F40+G40</f>
        <v>553</v>
      </c>
      <c r="I40" s="48">
        <f>H40/4</f>
        <v>138.25</v>
      </c>
      <c r="J40" s="175"/>
      <c r="K40" s="147"/>
    </row>
    <row r="41" spans="2:11" ht="20.100000000000001" customHeight="1" x14ac:dyDescent="0.2">
      <c r="B41" s="79">
        <v>5</v>
      </c>
      <c r="C41" s="84" t="s">
        <v>124</v>
      </c>
      <c r="D41" s="79">
        <v>112</v>
      </c>
      <c r="E41" s="79">
        <v>94</v>
      </c>
      <c r="F41" s="94">
        <v>217</v>
      </c>
      <c r="G41" s="94">
        <v>124</v>
      </c>
      <c r="H41" s="78">
        <f>D41+E41+F41+G41</f>
        <v>547</v>
      </c>
      <c r="I41" s="46">
        <f>H41/4</f>
        <v>136.75</v>
      </c>
      <c r="J41" s="175"/>
      <c r="K41" s="147"/>
    </row>
    <row r="42" spans="2:11" ht="20.100000000000001" customHeight="1" x14ac:dyDescent="0.2">
      <c r="B42" s="137" t="s">
        <v>26</v>
      </c>
      <c r="C42" s="138"/>
      <c r="D42" s="80">
        <f>SUM(D37:D41)</f>
        <v>628</v>
      </c>
      <c r="E42" s="80">
        <f>SUM(E37:E41)</f>
        <v>578</v>
      </c>
      <c r="F42" s="80">
        <f>SUM(F37:F41)</f>
        <v>757</v>
      </c>
      <c r="G42" s="80">
        <f>SUM(G37:G41)</f>
        <v>637</v>
      </c>
      <c r="H42" s="66">
        <f>SUM(H37:H41)</f>
        <v>2600</v>
      </c>
      <c r="I42" s="6">
        <f>H42/20</f>
        <v>130</v>
      </c>
      <c r="J42" s="176"/>
      <c r="K42" s="148"/>
    </row>
    <row r="43" spans="2:11" ht="20.100000000000001" customHeight="1" x14ac:dyDescent="0.2">
      <c r="B43" s="137" t="s">
        <v>25</v>
      </c>
      <c r="C43" s="138"/>
      <c r="D43" s="98">
        <v>5</v>
      </c>
      <c r="E43" s="98">
        <v>6</v>
      </c>
      <c r="F43" s="98">
        <v>1</v>
      </c>
      <c r="G43" s="98">
        <v>2</v>
      </c>
      <c r="H43" s="75"/>
      <c r="I43" s="75"/>
      <c r="J43" s="75"/>
      <c r="K43" s="75"/>
    </row>
    <row r="44" spans="2:11" s="74" customFormat="1" ht="5.0999999999999996" customHeight="1" x14ac:dyDescent="0.2">
      <c r="B44" s="72"/>
      <c r="C44" s="95"/>
      <c r="D44" s="72"/>
      <c r="E44" s="72"/>
      <c r="F44" s="72"/>
      <c r="G44" s="72"/>
      <c r="H44" s="75"/>
      <c r="I44" s="75"/>
      <c r="J44" s="75"/>
      <c r="K44" s="75"/>
    </row>
    <row r="45" spans="2:11" ht="24.95" customHeight="1" x14ac:dyDescent="0.2">
      <c r="B45" s="149" t="s">
        <v>11</v>
      </c>
      <c r="C45" s="149"/>
      <c r="D45" s="149"/>
      <c r="E45" s="149"/>
      <c r="F45" s="149"/>
      <c r="G45" s="149"/>
      <c r="H45" s="149"/>
      <c r="I45" s="149"/>
      <c r="J45" s="149"/>
      <c r="K45" s="149"/>
    </row>
    <row r="46" spans="2:11" ht="20.100000000000001" customHeight="1" x14ac:dyDescent="0.2">
      <c r="B46" s="77">
        <v>1</v>
      </c>
      <c r="C46" s="83" t="s">
        <v>32</v>
      </c>
      <c r="D46" s="77">
        <v>158</v>
      </c>
      <c r="E46" s="77">
        <v>135</v>
      </c>
      <c r="F46" s="93">
        <v>167</v>
      </c>
      <c r="G46" s="93">
        <v>169</v>
      </c>
      <c r="H46" s="78">
        <f>D46+E46+F46+G46</f>
        <v>629</v>
      </c>
      <c r="I46" s="48">
        <f>H46/4</f>
        <v>157.25</v>
      </c>
      <c r="J46" s="174">
        <f>H51</f>
        <v>2467</v>
      </c>
      <c r="K46" s="146">
        <v>5</v>
      </c>
    </row>
    <row r="47" spans="2:11" ht="20.100000000000001" customHeight="1" x14ac:dyDescent="0.2">
      <c r="B47" s="77">
        <v>2</v>
      </c>
      <c r="C47" s="83" t="s">
        <v>159</v>
      </c>
      <c r="D47" s="77">
        <v>113</v>
      </c>
      <c r="E47" s="77">
        <v>80</v>
      </c>
      <c r="F47" s="93">
        <v>103</v>
      </c>
      <c r="G47" s="93">
        <v>77</v>
      </c>
      <c r="H47" s="78">
        <f>D47+E47+F47+G47</f>
        <v>373</v>
      </c>
      <c r="I47" s="48">
        <f>H47/4</f>
        <v>93.25</v>
      </c>
      <c r="J47" s="175"/>
      <c r="K47" s="147"/>
    </row>
    <row r="48" spans="2:11" ht="20.100000000000001" customHeight="1" x14ac:dyDescent="0.2">
      <c r="B48" s="77">
        <v>3</v>
      </c>
      <c r="C48" s="83" t="s">
        <v>131</v>
      </c>
      <c r="D48" s="77">
        <v>96</v>
      </c>
      <c r="E48" s="77">
        <v>93</v>
      </c>
      <c r="F48" s="93">
        <v>109</v>
      </c>
      <c r="G48" s="93">
        <v>80</v>
      </c>
      <c r="H48" s="78">
        <f>D48+E48+F48+G48</f>
        <v>378</v>
      </c>
      <c r="I48" s="48">
        <f>H48/4</f>
        <v>94.5</v>
      </c>
      <c r="J48" s="175"/>
      <c r="K48" s="147"/>
    </row>
    <row r="49" spans="2:11" ht="20.100000000000001" customHeight="1" x14ac:dyDescent="0.2">
      <c r="B49" s="79">
        <v>4</v>
      </c>
      <c r="C49" s="84" t="s">
        <v>13</v>
      </c>
      <c r="D49" s="79">
        <v>148</v>
      </c>
      <c r="E49" s="79">
        <v>153</v>
      </c>
      <c r="F49" s="94">
        <v>132</v>
      </c>
      <c r="G49" s="94">
        <v>100</v>
      </c>
      <c r="H49" s="78">
        <f>D49+E49+F49+G49</f>
        <v>533</v>
      </c>
      <c r="I49" s="46">
        <f>H49/4</f>
        <v>133.25</v>
      </c>
      <c r="J49" s="175"/>
      <c r="K49" s="147"/>
    </row>
    <row r="50" spans="2:11" ht="20.100000000000001" customHeight="1" x14ac:dyDescent="0.2">
      <c r="B50" s="77">
        <v>5</v>
      </c>
      <c r="C50" s="83" t="s">
        <v>22</v>
      </c>
      <c r="D50" s="77">
        <v>148</v>
      </c>
      <c r="E50" s="77">
        <v>153</v>
      </c>
      <c r="F50" s="93">
        <v>127</v>
      </c>
      <c r="G50" s="93">
        <v>126</v>
      </c>
      <c r="H50" s="78">
        <f>D50+E50+F50+G50</f>
        <v>554</v>
      </c>
      <c r="I50" s="48">
        <f>H50/4</f>
        <v>138.5</v>
      </c>
      <c r="J50" s="175"/>
      <c r="K50" s="147"/>
    </row>
    <row r="51" spans="2:11" ht="20.100000000000001" customHeight="1" x14ac:dyDescent="0.2">
      <c r="B51" s="137" t="s">
        <v>26</v>
      </c>
      <c r="C51" s="138"/>
      <c r="D51" s="80">
        <f>SUM(D46:D50)</f>
        <v>663</v>
      </c>
      <c r="E51" s="80">
        <f>SUM(E46:E50)</f>
        <v>614</v>
      </c>
      <c r="F51" s="80">
        <f>SUM(F46:F50)</f>
        <v>638</v>
      </c>
      <c r="G51" s="80">
        <f>SUM(G46:G50)</f>
        <v>552</v>
      </c>
      <c r="H51" s="66">
        <f>SUM(H46:H50)</f>
        <v>2467</v>
      </c>
      <c r="I51" s="6">
        <f>H51/20</f>
        <v>123.35</v>
      </c>
      <c r="J51" s="176"/>
      <c r="K51" s="148"/>
    </row>
    <row r="52" spans="2:11" ht="20.100000000000001" customHeight="1" x14ac:dyDescent="0.2">
      <c r="B52" s="137" t="s">
        <v>25</v>
      </c>
      <c r="C52" s="138"/>
      <c r="D52" s="98">
        <v>3</v>
      </c>
      <c r="E52" s="98">
        <v>4</v>
      </c>
      <c r="F52" s="98">
        <v>5</v>
      </c>
      <c r="G52" s="98">
        <v>6</v>
      </c>
      <c r="H52" s="75"/>
      <c r="I52" s="75"/>
      <c r="J52" s="75"/>
      <c r="K52" s="75"/>
    </row>
    <row r="53" spans="2:11" s="74" customFormat="1" ht="5.0999999999999996" customHeight="1" x14ac:dyDescent="0.2">
      <c r="B53" s="72"/>
      <c r="C53" s="95"/>
      <c r="D53" s="72"/>
      <c r="E53" s="72"/>
      <c r="F53" s="72"/>
      <c r="G53" s="72"/>
      <c r="H53" s="75"/>
      <c r="I53" s="75"/>
      <c r="J53" s="75"/>
      <c r="K53" s="75"/>
    </row>
    <row r="54" spans="2:11" ht="24.95" customHeight="1" x14ac:dyDescent="0.2">
      <c r="B54" s="149" t="s">
        <v>3</v>
      </c>
      <c r="C54" s="149"/>
      <c r="D54" s="149"/>
      <c r="E54" s="149"/>
      <c r="F54" s="149"/>
      <c r="G54" s="149"/>
      <c r="H54" s="149"/>
      <c r="I54" s="149"/>
      <c r="J54" s="149"/>
      <c r="K54" s="149"/>
    </row>
    <row r="55" spans="2:11" ht="20.100000000000001" customHeight="1" x14ac:dyDescent="0.2">
      <c r="B55" s="77">
        <v>1</v>
      </c>
      <c r="C55" s="83" t="s">
        <v>77</v>
      </c>
      <c r="D55" s="77">
        <v>105</v>
      </c>
      <c r="E55" s="77">
        <v>116</v>
      </c>
      <c r="F55" s="93">
        <v>97</v>
      </c>
      <c r="G55" s="93">
        <v>97</v>
      </c>
      <c r="H55" s="78">
        <f>D55+E55+F55+G55</f>
        <v>415</v>
      </c>
      <c r="I55" s="48">
        <f>H55/4</f>
        <v>103.75</v>
      </c>
      <c r="J55" s="143">
        <f>H60</f>
        <v>2398</v>
      </c>
      <c r="K55" s="146">
        <v>6</v>
      </c>
    </row>
    <row r="56" spans="2:11" ht="20.100000000000001" customHeight="1" x14ac:dyDescent="0.2">
      <c r="B56" s="77">
        <v>2</v>
      </c>
      <c r="C56" s="83" t="s">
        <v>15</v>
      </c>
      <c r="D56" s="77">
        <v>79</v>
      </c>
      <c r="E56" s="77">
        <v>118</v>
      </c>
      <c r="F56" s="93">
        <v>119</v>
      </c>
      <c r="G56" s="93">
        <v>111</v>
      </c>
      <c r="H56" s="78">
        <f>D56+E56+F56+G56</f>
        <v>427</v>
      </c>
      <c r="I56" s="48">
        <f>H56/4</f>
        <v>106.75</v>
      </c>
      <c r="J56" s="144"/>
      <c r="K56" s="147"/>
    </row>
    <row r="57" spans="2:11" ht="20.100000000000001" customHeight="1" x14ac:dyDescent="0.2">
      <c r="B57" s="77">
        <v>3</v>
      </c>
      <c r="C57" s="83" t="s">
        <v>78</v>
      </c>
      <c r="D57" s="77">
        <v>104</v>
      </c>
      <c r="E57" s="77">
        <v>91</v>
      </c>
      <c r="F57" s="93">
        <v>108</v>
      </c>
      <c r="G57" s="93">
        <v>95</v>
      </c>
      <c r="H57" s="78">
        <f>D57+E57+F57+G57</f>
        <v>398</v>
      </c>
      <c r="I57" s="48">
        <f>H57/4</f>
        <v>99.5</v>
      </c>
      <c r="J57" s="144"/>
      <c r="K57" s="147"/>
    </row>
    <row r="58" spans="2:11" ht="20.100000000000001" customHeight="1" x14ac:dyDescent="0.2">
      <c r="B58" s="77">
        <v>4</v>
      </c>
      <c r="C58" s="83" t="s">
        <v>79</v>
      </c>
      <c r="D58" s="77">
        <v>162</v>
      </c>
      <c r="E58" s="77">
        <v>89</v>
      </c>
      <c r="F58" s="93">
        <v>113</v>
      </c>
      <c r="G58" s="93">
        <v>133</v>
      </c>
      <c r="H58" s="78">
        <f>D58+E58+F58+G58</f>
        <v>497</v>
      </c>
      <c r="I58" s="48">
        <f>H58/4</f>
        <v>124.25</v>
      </c>
      <c r="J58" s="144"/>
      <c r="K58" s="147"/>
    </row>
    <row r="59" spans="2:11" ht="20.100000000000001" customHeight="1" x14ac:dyDescent="0.2">
      <c r="B59" s="79">
        <v>5</v>
      </c>
      <c r="C59" s="84" t="s">
        <v>103</v>
      </c>
      <c r="D59" s="79">
        <v>150</v>
      </c>
      <c r="E59" s="79">
        <v>187</v>
      </c>
      <c r="F59" s="94">
        <v>203</v>
      </c>
      <c r="G59" s="94">
        <v>121</v>
      </c>
      <c r="H59" s="78">
        <f>D59+E59+F59+G59</f>
        <v>661</v>
      </c>
      <c r="I59" s="46">
        <f>H59/4</f>
        <v>165.25</v>
      </c>
      <c r="J59" s="144"/>
      <c r="K59" s="147"/>
    </row>
    <row r="60" spans="2:11" ht="20.100000000000001" customHeight="1" x14ac:dyDescent="0.2">
      <c r="B60" s="137" t="s">
        <v>26</v>
      </c>
      <c r="C60" s="138"/>
      <c r="D60" s="80">
        <f>SUM(D55:D59)</f>
        <v>600</v>
      </c>
      <c r="E60" s="80">
        <f>SUM(E55:E59)</f>
        <v>601</v>
      </c>
      <c r="F60" s="80">
        <f>SUM(F55:F59)</f>
        <v>640</v>
      </c>
      <c r="G60" s="80">
        <f>SUM(G55:G59)</f>
        <v>557</v>
      </c>
      <c r="H60" s="66">
        <f>SUM(H55:H59)</f>
        <v>2398</v>
      </c>
      <c r="I60" s="6">
        <f>H60/20</f>
        <v>119.9</v>
      </c>
      <c r="J60" s="145"/>
      <c r="K60" s="148"/>
    </row>
    <row r="61" spans="2:11" ht="20.100000000000001" customHeight="1" x14ac:dyDescent="0.2">
      <c r="B61" s="137" t="s">
        <v>25</v>
      </c>
      <c r="C61" s="138"/>
      <c r="D61" s="98">
        <v>4</v>
      </c>
      <c r="E61" s="98">
        <v>5</v>
      </c>
      <c r="F61" s="98">
        <v>6</v>
      </c>
      <c r="G61" s="98">
        <v>1</v>
      </c>
      <c r="H61" s="75"/>
      <c r="I61" s="75"/>
      <c r="J61" s="75"/>
      <c r="K61" s="75"/>
    </row>
  </sheetData>
  <mergeCells count="32">
    <mergeCell ref="B52:C52"/>
    <mergeCell ref="J55:J60"/>
    <mergeCell ref="K55:K60"/>
    <mergeCell ref="B60:C60"/>
    <mergeCell ref="B61:C61"/>
    <mergeCell ref="B54:K54"/>
    <mergeCell ref="J37:J42"/>
    <mergeCell ref="K37:K42"/>
    <mergeCell ref="B42:C42"/>
    <mergeCell ref="B43:C43"/>
    <mergeCell ref="J46:J51"/>
    <mergeCell ref="K46:K51"/>
    <mergeCell ref="B51:C51"/>
    <mergeCell ref="B45:K45"/>
    <mergeCell ref="B36:K36"/>
    <mergeCell ref="B16:C16"/>
    <mergeCell ref="J19:J24"/>
    <mergeCell ref="K19:K24"/>
    <mergeCell ref="B24:C24"/>
    <mergeCell ref="B25:C25"/>
    <mergeCell ref="B18:K18"/>
    <mergeCell ref="J28:J33"/>
    <mergeCell ref="K28:K33"/>
    <mergeCell ref="B33:C33"/>
    <mergeCell ref="B34:C34"/>
    <mergeCell ref="B27:K27"/>
    <mergeCell ref="B4:K4"/>
    <mergeCell ref="B5:K5"/>
    <mergeCell ref="J10:J15"/>
    <mergeCell ref="K10:K15"/>
    <mergeCell ref="B15:C15"/>
    <mergeCell ref="B9:K9"/>
  </mergeCells>
  <pageMargins left="0.7" right="0.7" top="0.75" bottom="0.75" header="0.3" footer="0.3"/>
  <ignoredErrors>
    <ignoredError sqref="D24:G2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4:N42"/>
  <sheetViews>
    <sheetView zoomScale="75" zoomScaleNormal="75" workbookViewId="0">
      <selection activeCell="O43" sqref="O43"/>
    </sheetView>
  </sheetViews>
  <sheetFormatPr defaultRowHeight="12.75" x14ac:dyDescent="0.2"/>
  <cols>
    <col min="1" max="1" width="9.140625" style="70"/>
    <col min="2" max="2" width="11.7109375" style="70" customWidth="1"/>
    <col min="3" max="3" width="80.7109375" style="70" customWidth="1"/>
    <col min="4" max="11" width="13.7109375" style="70" customWidth="1"/>
    <col min="12" max="16384" width="9.140625" style="70"/>
  </cols>
  <sheetData>
    <row r="4" spans="2:14" ht="18.75" x14ac:dyDescent="0.2">
      <c r="B4" s="178" t="s">
        <v>250</v>
      </c>
      <c r="C4" s="179" t="s">
        <v>30</v>
      </c>
      <c r="D4" s="179" t="s">
        <v>39</v>
      </c>
      <c r="E4" s="179"/>
      <c r="F4" s="179"/>
      <c r="G4" s="179"/>
      <c r="H4" s="179"/>
      <c r="I4" s="179"/>
      <c r="J4" s="179"/>
      <c r="K4" s="179"/>
    </row>
    <row r="5" spans="2:14" ht="41.25" customHeight="1" x14ac:dyDescent="0.2">
      <c r="B5" s="179"/>
      <c r="C5" s="179"/>
      <c r="D5" s="180" t="s">
        <v>60</v>
      </c>
      <c r="E5" s="181"/>
      <c r="F5" s="181"/>
      <c r="G5" s="182" t="s">
        <v>61</v>
      </c>
      <c r="H5" s="183"/>
      <c r="I5" s="183"/>
      <c r="J5" s="184" t="s">
        <v>62</v>
      </c>
      <c r="K5" s="185"/>
    </row>
    <row r="6" spans="2:14" ht="112.5" x14ac:dyDescent="0.2">
      <c r="B6" s="179"/>
      <c r="C6" s="179"/>
      <c r="D6" s="115" t="s">
        <v>109</v>
      </c>
      <c r="E6" s="115" t="s">
        <v>108</v>
      </c>
      <c r="F6" s="115" t="s">
        <v>59</v>
      </c>
      <c r="G6" s="116" t="s">
        <v>110</v>
      </c>
      <c r="H6" s="116" t="s">
        <v>111</v>
      </c>
      <c r="I6" s="116" t="s">
        <v>59</v>
      </c>
      <c r="J6" s="117" t="s">
        <v>112</v>
      </c>
      <c r="K6" s="117" t="s">
        <v>113</v>
      </c>
    </row>
    <row r="7" spans="2:14" s="73" customFormat="1" ht="5.0999999999999996" customHeight="1" x14ac:dyDescent="0.2">
      <c r="B7" s="99"/>
      <c r="C7" s="99"/>
      <c r="D7" s="100"/>
      <c r="E7" s="100"/>
      <c r="F7" s="100"/>
      <c r="G7" s="100"/>
      <c r="H7" s="100"/>
      <c r="I7" s="100"/>
      <c r="J7" s="100"/>
      <c r="K7" s="100"/>
    </row>
    <row r="8" spans="2:14" ht="18.75" x14ac:dyDescent="0.2">
      <c r="B8" s="101">
        <v>1</v>
      </c>
      <c r="C8" s="111" t="s">
        <v>4</v>
      </c>
      <c r="D8" s="120">
        <v>1586</v>
      </c>
      <c r="E8" s="102">
        <f>D8/10</f>
        <v>158.6</v>
      </c>
      <c r="F8" s="103">
        <v>1</v>
      </c>
      <c r="G8" s="120">
        <v>2339</v>
      </c>
      <c r="H8" s="102">
        <f>G8/15</f>
        <v>155.93333333333334</v>
      </c>
      <c r="I8" s="103">
        <v>1</v>
      </c>
      <c r="J8" s="119">
        <v>3083</v>
      </c>
      <c r="K8" s="104">
        <f t="shared" ref="K8:K13" si="0">J8/20</f>
        <v>154.15</v>
      </c>
      <c r="L8" s="71"/>
      <c r="M8" s="71"/>
      <c r="N8" s="71"/>
    </row>
    <row r="9" spans="2:14" ht="18.75" x14ac:dyDescent="0.2">
      <c r="B9" s="105">
        <v>2</v>
      </c>
      <c r="C9" s="112" t="s">
        <v>10</v>
      </c>
      <c r="D9" s="121">
        <v>1431</v>
      </c>
      <c r="E9" s="106">
        <f>D9/10</f>
        <v>143.1</v>
      </c>
      <c r="F9" s="107">
        <v>3</v>
      </c>
      <c r="G9" s="121">
        <v>2178</v>
      </c>
      <c r="H9" s="106">
        <f>G9/15</f>
        <v>145.19999999999999</v>
      </c>
      <c r="I9" s="107">
        <v>2</v>
      </c>
      <c r="J9" s="118">
        <v>2852</v>
      </c>
      <c r="K9" s="108">
        <f t="shared" si="0"/>
        <v>142.6</v>
      </c>
      <c r="L9" s="71"/>
      <c r="M9" s="71"/>
      <c r="N9" s="71"/>
    </row>
    <row r="10" spans="2:14" ht="18.75" x14ac:dyDescent="0.2">
      <c r="B10" s="101">
        <v>3</v>
      </c>
      <c r="C10" s="111" t="s">
        <v>18</v>
      </c>
      <c r="D10" s="120">
        <v>1476</v>
      </c>
      <c r="E10" s="102">
        <f t="shared" ref="E10:E26" si="1">D10/10</f>
        <v>147.6</v>
      </c>
      <c r="F10" s="103">
        <v>2</v>
      </c>
      <c r="G10" s="120">
        <v>2098</v>
      </c>
      <c r="H10" s="102">
        <f t="shared" ref="H10:H18" si="2">G10/15</f>
        <v>139.86666666666667</v>
      </c>
      <c r="I10" s="103">
        <v>3</v>
      </c>
      <c r="J10" s="119">
        <v>2820</v>
      </c>
      <c r="K10" s="104">
        <f t="shared" si="0"/>
        <v>141</v>
      </c>
      <c r="L10" s="71"/>
      <c r="M10" s="71"/>
      <c r="N10" s="71"/>
    </row>
    <row r="11" spans="2:14" ht="18.75" x14ac:dyDescent="0.2">
      <c r="B11" s="110">
        <v>4</v>
      </c>
      <c r="C11" s="113" t="s">
        <v>121</v>
      </c>
      <c r="D11" s="121">
        <v>1369</v>
      </c>
      <c r="E11" s="106">
        <f>D11/10</f>
        <v>136.9</v>
      </c>
      <c r="F11" s="107">
        <v>4</v>
      </c>
      <c r="G11" s="121">
        <v>1885</v>
      </c>
      <c r="H11" s="106">
        <f>G11/15</f>
        <v>125.66666666666667</v>
      </c>
      <c r="I11" s="107">
        <v>4</v>
      </c>
      <c r="J11" s="121">
        <v>2600</v>
      </c>
      <c r="K11" s="106">
        <f t="shared" si="0"/>
        <v>130</v>
      </c>
      <c r="L11" s="71"/>
      <c r="M11" s="71"/>
      <c r="N11" s="71"/>
    </row>
    <row r="12" spans="2:14" ht="18.75" x14ac:dyDescent="0.2">
      <c r="B12" s="109">
        <v>5</v>
      </c>
      <c r="C12" s="114" t="s">
        <v>11</v>
      </c>
      <c r="D12" s="120">
        <v>1057</v>
      </c>
      <c r="E12" s="102">
        <f t="shared" si="1"/>
        <v>105.7</v>
      </c>
      <c r="F12" s="103">
        <v>9</v>
      </c>
      <c r="G12" s="120">
        <v>1730</v>
      </c>
      <c r="H12" s="102">
        <f t="shared" si="2"/>
        <v>115.33333333333333</v>
      </c>
      <c r="I12" s="103" t="s">
        <v>252</v>
      </c>
      <c r="J12" s="120">
        <v>2467</v>
      </c>
      <c r="K12" s="102">
        <f t="shared" si="0"/>
        <v>123.35</v>
      </c>
      <c r="L12" s="71"/>
      <c r="M12" s="71"/>
      <c r="N12" s="71"/>
    </row>
    <row r="13" spans="2:14" ht="18.75" x14ac:dyDescent="0.2">
      <c r="B13" s="110">
        <v>6</v>
      </c>
      <c r="C13" s="113" t="s">
        <v>3</v>
      </c>
      <c r="D13" s="121">
        <v>1235</v>
      </c>
      <c r="E13" s="106">
        <f t="shared" si="1"/>
        <v>123.5</v>
      </c>
      <c r="F13" s="107">
        <v>5</v>
      </c>
      <c r="G13" s="121">
        <v>1747</v>
      </c>
      <c r="H13" s="106">
        <f t="shared" si="2"/>
        <v>116.46666666666667</v>
      </c>
      <c r="I13" s="107">
        <v>6</v>
      </c>
      <c r="J13" s="121">
        <v>2398</v>
      </c>
      <c r="K13" s="106">
        <f t="shared" si="0"/>
        <v>119.9</v>
      </c>
      <c r="L13" s="71"/>
      <c r="M13" s="71"/>
      <c r="N13" s="71"/>
    </row>
    <row r="14" spans="2:14" ht="18.75" x14ac:dyDescent="0.2">
      <c r="B14" s="109">
        <v>7</v>
      </c>
      <c r="C14" s="114" t="s">
        <v>80</v>
      </c>
      <c r="D14" s="120">
        <v>1122</v>
      </c>
      <c r="E14" s="102">
        <f>D14/10</f>
        <v>112.2</v>
      </c>
      <c r="F14" s="103">
        <v>7</v>
      </c>
      <c r="G14" s="120">
        <v>1809</v>
      </c>
      <c r="H14" s="102">
        <f>G14/15</f>
        <v>120.6</v>
      </c>
      <c r="I14" s="122">
        <v>5</v>
      </c>
      <c r="J14" s="126" t="s">
        <v>107</v>
      </c>
      <c r="K14" s="124" t="s">
        <v>107</v>
      </c>
      <c r="L14" s="71"/>
      <c r="M14" s="71"/>
      <c r="N14" s="71"/>
    </row>
    <row r="15" spans="2:14" ht="18.75" x14ac:dyDescent="0.2">
      <c r="B15" s="110">
        <v>8</v>
      </c>
      <c r="C15" s="113" t="s">
        <v>38</v>
      </c>
      <c r="D15" s="121">
        <v>1083</v>
      </c>
      <c r="E15" s="106">
        <f t="shared" si="1"/>
        <v>108.3</v>
      </c>
      <c r="F15" s="107">
        <v>8</v>
      </c>
      <c r="G15" s="121">
        <v>1632</v>
      </c>
      <c r="H15" s="106">
        <f t="shared" si="2"/>
        <v>108.8</v>
      </c>
      <c r="I15" s="123">
        <v>8</v>
      </c>
      <c r="J15" s="127" t="s">
        <v>107</v>
      </c>
      <c r="K15" s="125" t="s">
        <v>107</v>
      </c>
      <c r="L15" s="71"/>
      <c r="M15" s="71"/>
      <c r="N15" s="71"/>
    </row>
    <row r="16" spans="2:14" ht="18.75" x14ac:dyDescent="0.2">
      <c r="B16" s="109">
        <v>9</v>
      </c>
      <c r="C16" s="114" t="s">
        <v>133</v>
      </c>
      <c r="D16" s="120">
        <v>1053</v>
      </c>
      <c r="E16" s="102">
        <f>D16/10</f>
        <v>105.3</v>
      </c>
      <c r="F16" s="103">
        <v>10</v>
      </c>
      <c r="G16" s="120">
        <v>1609</v>
      </c>
      <c r="H16" s="102">
        <f>G16/15</f>
        <v>107.26666666666667</v>
      </c>
      <c r="I16" s="122">
        <v>9</v>
      </c>
      <c r="J16" s="126" t="s">
        <v>107</v>
      </c>
      <c r="K16" s="124" t="s">
        <v>107</v>
      </c>
      <c r="L16" s="71"/>
      <c r="M16" s="71"/>
      <c r="N16" s="71"/>
    </row>
    <row r="17" spans="2:14" ht="18.75" x14ac:dyDescent="0.2">
      <c r="B17" s="110">
        <v>10</v>
      </c>
      <c r="C17" s="113" t="s">
        <v>106</v>
      </c>
      <c r="D17" s="121">
        <v>1017</v>
      </c>
      <c r="E17" s="106">
        <f>D17/10</f>
        <v>101.7</v>
      </c>
      <c r="F17" s="107">
        <v>12</v>
      </c>
      <c r="G17" s="121">
        <v>1559</v>
      </c>
      <c r="H17" s="106">
        <f>G17/15</f>
        <v>103.93333333333334</v>
      </c>
      <c r="I17" s="123">
        <v>10</v>
      </c>
      <c r="J17" s="127" t="s">
        <v>107</v>
      </c>
      <c r="K17" s="125" t="s">
        <v>107</v>
      </c>
      <c r="L17" s="71"/>
      <c r="M17" s="71"/>
      <c r="N17" s="71"/>
    </row>
    <row r="18" spans="2:14" ht="18.75" x14ac:dyDescent="0.2">
      <c r="B18" s="109">
        <v>11</v>
      </c>
      <c r="C18" s="114" t="s">
        <v>165</v>
      </c>
      <c r="D18" s="120">
        <v>1159</v>
      </c>
      <c r="E18" s="102">
        <f t="shared" si="1"/>
        <v>115.9</v>
      </c>
      <c r="F18" s="103">
        <v>6</v>
      </c>
      <c r="G18" s="120">
        <v>1392</v>
      </c>
      <c r="H18" s="102">
        <f t="shared" si="2"/>
        <v>92.8</v>
      </c>
      <c r="I18" s="122">
        <v>11</v>
      </c>
      <c r="J18" s="126" t="s">
        <v>107</v>
      </c>
      <c r="K18" s="124" t="s">
        <v>107</v>
      </c>
      <c r="L18" s="71"/>
      <c r="M18" s="71"/>
      <c r="N18" s="71"/>
    </row>
    <row r="19" spans="2:14" ht="18.75" x14ac:dyDescent="0.2">
      <c r="B19" s="110">
        <v>12</v>
      </c>
      <c r="C19" s="113" t="s">
        <v>137</v>
      </c>
      <c r="D19" s="121">
        <v>1028</v>
      </c>
      <c r="E19" s="106">
        <f>D19/10</f>
        <v>102.8</v>
      </c>
      <c r="F19" s="107">
        <v>11</v>
      </c>
      <c r="G19" s="121">
        <v>1276</v>
      </c>
      <c r="H19" s="106">
        <f>G19/15</f>
        <v>85.066666666666663</v>
      </c>
      <c r="I19" s="123">
        <v>12</v>
      </c>
      <c r="J19" s="127" t="s">
        <v>107</v>
      </c>
      <c r="K19" s="125" t="s">
        <v>107</v>
      </c>
      <c r="L19" s="71"/>
      <c r="M19" s="71"/>
      <c r="N19" s="71"/>
    </row>
    <row r="20" spans="2:14" ht="18.75" x14ac:dyDescent="0.2">
      <c r="B20" s="109">
        <v>13</v>
      </c>
      <c r="C20" s="114" t="s">
        <v>33</v>
      </c>
      <c r="D20" s="120">
        <v>1008</v>
      </c>
      <c r="E20" s="102">
        <f t="shared" si="1"/>
        <v>100.8</v>
      </c>
      <c r="F20" s="122">
        <v>13</v>
      </c>
      <c r="G20" s="126" t="s">
        <v>107</v>
      </c>
      <c r="H20" s="124" t="s">
        <v>107</v>
      </c>
      <c r="I20" s="124" t="s">
        <v>107</v>
      </c>
      <c r="J20" s="126" t="s">
        <v>107</v>
      </c>
      <c r="K20" s="124" t="s">
        <v>107</v>
      </c>
      <c r="L20" s="71"/>
      <c r="M20" s="71"/>
      <c r="N20" s="71"/>
    </row>
    <row r="21" spans="2:14" ht="18.75" x14ac:dyDescent="0.2">
      <c r="B21" s="110">
        <v>14</v>
      </c>
      <c r="C21" s="113" t="s">
        <v>28</v>
      </c>
      <c r="D21" s="121">
        <v>982</v>
      </c>
      <c r="E21" s="106">
        <f>D21/10</f>
        <v>98.2</v>
      </c>
      <c r="F21" s="123">
        <v>14</v>
      </c>
      <c r="G21" s="127" t="s">
        <v>107</v>
      </c>
      <c r="H21" s="125" t="s">
        <v>107</v>
      </c>
      <c r="I21" s="125" t="s">
        <v>107</v>
      </c>
      <c r="J21" s="127" t="s">
        <v>107</v>
      </c>
      <c r="K21" s="125" t="s">
        <v>107</v>
      </c>
      <c r="L21" s="71"/>
      <c r="M21" s="71"/>
      <c r="N21" s="71"/>
    </row>
    <row r="22" spans="2:14" ht="18.75" x14ac:dyDescent="0.2">
      <c r="B22" s="109">
        <v>15</v>
      </c>
      <c r="C22" s="114" t="s">
        <v>64</v>
      </c>
      <c r="D22" s="120">
        <v>947</v>
      </c>
      <c r="E22" s="102">
        <f>D22/10</f>
        <v>94.7</v>
      </c>
      <c r="F22" s="122">
        <v>15</v>
      </c>
      <c r="G22" s="126" t="s">
        <v>107</v>
      </c>
      <c r="H22" s="124" t="s">
        <v>107</v>
      </c>
      <c r="I22" s="124" t="s">
        <v>107</v>
      </c>
      <c r="J22" s="126" t="s">
        <v>107</v>
      </c>
      <c r="K22" s="124" t="s">
        <v>107</v>
      </c>
      <c r="L22" s="71"/>
      <c r="M22" s="71"/>
      <c r="N22" s="71"/>
    </row>
    <row r="23" spans="2:14" ht="18.75" x14ac:dyDescent="0.2">
      <c r="B23" s="110">
        <v>16</v>
      </c>
      <c r="C23" s="113" t="s">
        <v>34</v>
      </c>
      <c r="D23" s="121">
        <v>907</v>
      </c>
      <c r="E23" s="106">
        <f t="shared" si="1"/>
        <v>90.7</v>
      </c>
      <c r="F23" s="123">
        <v>16</v>
      </c>
      <c r="G23" s="127" t="s">
        <v>107</v>
      </c>
      <c r="H23" s="125" t="s">
        <v>107</v>
      </c>
      <c r="I23" s="125" t="s">
        <v>107</v>
      </c>
      <c r="J23" s="127" t="s">
        <v>107</v>
      </c>
      <c r="K23" s="125" t="s">
        <v>107</v>
      </c>
      <c r="L23" s="71"/>
      <c r="M23" s="71"/>
      <c r="N23" s="71"/>
    </row>
    <row r="24" spans="2:14" ht="18.75" x14ac:dyDescent="0.2">
      <c r="B24" s="109">
        <v>17</v>
      </c>
      <c r="C24" s="114" t="s">
        <v>198</v>
      </c>
      <c r="D24" s="120">
        <v>874</v>
      </c>
      <c r="E24" s="102">
        <f t="shared" si="1"/>
        <v>87.4</v>
      </c>
      <c r="F24" s="122">
        <v>17</v>
      </c>
      <c r="G24" s="126" t="s">
        <v>107</v>
      </c>
      <c r="H24" s="124" t="s">
        <v>107</v>
      </c>
      <c r="I24" s="124" t="s">
        <v>107</v>
      </c>
      <c r="J24" s="126" t="s">
        <v>107</v>
      </c>
      <c r="K24" s="124" t="s">
        <v>107</v>
      </c>
      <c r="L24" s="71"/>
      <c r="M24" s="71"/>
      <c r="N24" s="71"/>
    </row>
    <row r="25" spans="2:14" ht="18.75" x14ac:dyDescent="0.2">
      <c r="B25" s="110">
        <v>18</v>
      </c>
      <c r="C25" s="113" t="s">
        <v>5</v>
      </c>
      <c r="D25" s="121">
        <v>788</v>
      </c>
      <c r="E25" s="106">
        <f>D25/10</f>
        <v>78.8</v>
      </c>
      <c r="F25" s="123">
        <v>18</v>
      </c>
      <c r="G25" s="127" t="s">
        <v>107</v>
      </c>
      <c r="H25" s="125" t="s">
        <v>107</v>
      </c>
      <c r="I25" s="125" t="s">
        <v>107</v>
      </c>
      <c r="J25" s="127" t="s">
        <v>107</v>
      </c>
      <c r="K25" s="125" t="s">
        <v>107</v>
      </c>
      <c r="L25" s="71"/>
      <c r="M25" s="71"/>
      <c r="N25" s="71"/>
    </row>
    <row r="26" spans="2:14" ht="18.75" x14ac:dyDescent="0.2">
      <c r="B26" s="109">
        <v>19</v>
      </c>
      <c r="C26" s="114" t="s">
        <v>152</v>
      </c>
      <c r="D26" s="120">
        <v>715</v>
      </c>
      <c r="E26" s="102">
        <f t="shared" si="1"/>
        <v>71.5</v>
      </c>
      <c r="F26" s="122">
        <v>19</v>
      </c>
      <c r="G26" s="126" t="s">
        <v>107</v>
      </c>
      <c r="H26" s="124" t="s">
        <v>107</v>
      </c>
      <c r="I26" s="124" t="s">
        <v>107</v>
      </c>
      <c r="J26" s="126" t="s">
        <v>107</v>
      </c>
      <c r="K26" s="124" t="s">
        <v>107</v>
      </c>
      <c r="L26" s="71"/>
      <c r="M26" s="71"/>
      <c r="N26" s="71"/>
    </row>
    <row r="28" spans="2:14" ht="34.5" customHeight="1" x14ac:dyDescent="0.2">
      <c r="B28" s="136" t="s">
        <v>252</v>
      </c>
      <c r="C28" s="177" t="s">
        <v>253</v>
      </c>
      <c r="D28" s="177"/>
      <c r="E28" s="177"/>
      <c r="F28" s="177"/>
      <c r="G28" s="177"/>
      <c r="H28" s="177"/>
      <c r="I28" s="177"/>
    </row>
    <row r="29" spans="2:14" x14ac:dyDescent="0.2">
      <c r="B29" s="135"/>
      <c r="C29" s="177"/>
      <c r="D29" s="177"/>
      <c r="E29" s="177"/>
      <c r="F29" s="177"/>
      <c r="G29" s="177"/>
      <c r="H29" s="177"/>
      <c r="I29" s="177"/>
    </row>
    <row r="30" spans="2:14" ht="18.75" x14ac:dyDescent="0.2">
      <c r="L30" s="76"/>
      <c r="M30" s="76"/>
      <c r="N30" s="76"/>
    </row>
    <row r="31" spans="2:14" ht="18.75" x14ac:dyDescent="0.2">
      <c r="D31" s="101">
        <v>1</v>
      </c>
      <c r="E31" s="188" t="s">
        <v>4</v>
      </c>
      <c r="F31" s="189"/>
      <c r="G31" s="189"/>
      <c r="H31" s="189"/>
      <c r="I31" s="190"/>
      <c r="J31" s="73"/>
      <c r="K31" s="187" t="s">
        <v>234</v>
      </c>
      <c r="L31" s="191"/>
      <c r="M31" s="191"/>
      <c r="N31" s="191"/>
    </row>
    <row r="32" spans="2:14" ht="18.75" x14ac:dyDescent="0.2">
      <c r="D32" s="105">
        <v>2</v>
      </c>
      <c r="E32" s="192" t="s">
        <v>10</v>
      </c>
      <c r="F32" s="193"/>
      <c r="G32" s="193"/>
      <c r="H32" s="193"/>
      <c r="I32" s="194"/>
      <c r="J32" s="72" t="s">
        <v>43</v>
      </c>
      <c r="K32" s="191"/>
      <c r="L32" s="191"/>
      <c r="M32" s="191"/>
      <c r="N32" s="191"/>
    </row>
    <row r="33" spans="4:14" ht="18.75" x14ac:dyDescent="0.2">
      <c r="D33" s="101">
        <v>3</v>
      </c>
      <c r="E33" s="188" t="s">
        <v>18</v>
      </c>
      <c r="F33" s="189"/>
      <c r="G33" s="189"/>
      <c r="H33" s="189"/>
      <c r="I33" s="190"/>
      <c r="J33" s="73"/>
      <c r="K33" s="191"/>
      <c r="L33" s="191"/>
      <c r="M33" s="191"/>
      <c r="N33" s="191"/>
    </row>
    <row r="35" spans="4:14" ht="18.75" x14ac:dyDescent="0.2">
      <c r="D35" s="103">
        <v>1</v>
      </c>
      <c r="E35" s="186" t="s">
        <v>43</v>
      </c>
      <c r="F35" s="187" t="s">
        <v>235</v>
      </c>
      <c r="G35" s="187"/>
      <c r="H35" s="187"/>
      <c r="I35" s="187"/>
      <c r="J35" s="187"/>
      <c r="K35" s="187"/>
      <c r="L35" s="187"/>
    </row>
    <row r="36" spans="4:14" ht="18.75" x14ac:dyDescent="0.2">
      <c r="D36" s="107">
        <v>3</v>
      </c>
      <c r="E36" s="186"/>
      <c r="F36" s="187"/>
      <c r="G36" s="187"/>
      <c r="H36" s="187"/>
      <c r="I36" s="187"/>
      <c r="J36" s="187"/>
      <c r="K36" s="187"/>
      <c r="L36" s="187"/>
    </row>
    <row r="38" spans="4:14" ht="18.75" x14ac:dyDescent="0.2">
      <c r="D38" s="119">
        <v>3083</v>
      </c>
      <c r="E38" s="186" t="s">
        <v>43</v>
      </c>
      <c r="F38" s="187" t="s">
        <v>236</v>
      </c>
      <c r="G38" s="187"/>
      <c r="H38" s="187"/>
      <c r="I38" s="187"/>
      <c r="J38" s="187"/>
      <c r="K38" s="187"/>
      <c r="L38" s="187"/>
      <c r="M38" s="187"/>
    </row>
    <row r="39" spans="4:14" ht="18.75" x14ac:dyDescent="0.2">
      <c r="D39" s="118">
        <v>2852</v>
      </c>
      <c r="E39" s="186"/>
      <c r="F39" s="187"/>
      <c r="G39" s="187"/>
      <c r="H39" s="187"/>
      <c r="I39" s="187"/>
      <c r="J39" s="187"/>
      <c r="K39" s="187"/>
      <c r="L39" s="187"/>
      <c r="M39" s="187"/>
    </row>
    <row r="40" spans="4:14" ht="18.75" x14ac:dyDescent="0.2">
      <c r="L40" s="76"/>
      <c r="M40" s="76"/>
      <c r="N40" s="76"/>
    </row>
    <row r="41" spans="4:14" ht="18.75" x14ac:dyDescent="0.2">
      <c r="D41" s="104">
        <v>154.15</v>
      </c>
      <c r="E41" s="186" t="s">
        <v>43</v>
      </c>
      <c r="F41" s="187" t="s">
        <v>237</v>
      </c>
      <c r="G41" s="187"/>
      <c r="H41" s="187"/>
      <c r="I41" s="187"/>
      <c r="J41" s="187"/>
      <c r="K41" s="187"/>
    </row>
    <row r="42" spans="4:14" ht="18.75" x14ac:dyDescent="0.2">
      <c r="D42" s="108">
        <v>142.6</v>
      </c>
      <c r="E42" s="186"/>
      <c r="F42" s="187"/>
      <c r="G42" s="187"/>
      <c r="H42" s="187"/>
      <c r="I42" s="187"/>
      <c r="J42" s="187"/>
      <c r="K42" s="187"/>
    </row>
  </sheetData>
  <mergeCells count="17">
    <mergeCell ref="E38:E39"/>
    <mergeCell ref="F38:M39"/>
    <mergeCell ref="E41:E42"/>
    <mergeCell ref="F41:K42"/>
    <mergeCell ref="E31:I31"/>
    <mergeCell ref="K31:N33"/>
    <mergeCell ref="E32:I32"/>
    <mergeCell ref="E33:I33"/>
    <mergeCell ref="E35:E36"/>
    <mergeCell ref="F35:L36"/>
    <mergeCell ref="C28:I29"/>
    <mergeCell ref="B4:B6"/>
    <mergeCell ref="C4:C6"/>
    <mergeCell ref="D4:K4"/>
    <mergeCell ref="D5:F5"/>
    <mergeCell ref="G5:I5"/>
    <mergeCell ref="J5:K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4:S53"/>
  <sheetViews>
    <sheetView zoomScale="75" zoomScaleNormal="75" workbookViewId="0">
      <selection activeCell="J55" sqref="J55"/>
    </sheetView>
  </sheetViews>
  <sheetFormatPr defaultRowHeight="12.75" x14ac:dyDescent="0.2"/>
  <cols>
    <col min="1" max="2" width="9.140625" style="70"/>
    <col min="3" max="3" width="51.7109375" style="70" customWidth="1"/>
    <col min="4" max="5" width="9.7109375" style="70" customWidth="1"/>
    <col min="6" max="7" width="13.7109375" style="70" customWidth="1"/>
    <col min="8" max="10" width="9.7109375" style="70" customWidth="1"/>
    <col min="11" max="12" width="13.7109375" style="70" customWidth="1"/>
    <col min="13" max="16" width="9.7109375" style="70" customWidth="1"/>
    <col min="17" max="18" width="13.7109375" style="70" customWidth="1"/>
    <col min="19" max="19" width="80.7109375" style="70" customWidth="1"/>
    <col min="20" max="16384" width="9.140625" style="70"/>
  </cols>
  <sheetData>
    <row r="4" spans="2:19" ht="20.100000000000001" customHeight="1" x14ac:dyDescent="0.2">
      <c r="B4" s="179" t="s">
        <v>163</v>
      </c>
      <c r="C4" s="179" t="s">
        <v>251</v>
      </c>
      <c r="D4" s="179" t="s">
        <v>39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 t="s">
        <v>30</v>
      </c>
    </row>
    <row r="5" spans="2:19" ht="20.100000000000001" customHeight="1" x14ac:dyDescent="0.2">
      <c r="B5" s="179"/>
      <c r="C5" s="179"/>
      <c r="D5" s="181" t="s">
        <v>41</v>
      </c>
      <c r="E5" s="181"/>
      <c r="F5" s="181"/>
      <c r="G5" s="181"/>
      <c r="H5" s="183" t="s">
        <v>42</v>
      </c>
      <c r="I5" s="183"/>
      <c r="J5" s="183"/>
      <c r="K5" s="183"/>
      <c r="L5" s="183"/>
      <c r="M5" s="185" t="s">
        <v>63</v>
      </c>
      <c r="N5" s="185"/>
      <c r="O5" s="185"/>
      <c r="P5" s="185"/>
      <c r="Q5" s="185"/>
      <c r="R5" s="185"/>
      <c r="S5" s="179"/>
    </row>
    <row r="6" spans="2:19" ht="99.95" customHeight="1" x14ac:dyDescent="0.2">
      <c r="B6" s="179"/>
      <c r="C6" s="179"/>
      <c r="D6" s="132" t="s">
        <v>0</v>
      </c>
      <c r="E6" s="132" t="s">
        <v>1</v>
      </c>
      <c r="F6" s="115" t="s">
        <v>115</v>
      </c>
      <c r="G6" s="115" t="s">
        <v>116</v>
      </c>
      <c r="H6" s="133" t="s">
        <v>0</v>
      </c>
      <c r="I6" s="133" t="s">
        <v>1</v>
      </c>
      <c r="J6" s="133" t="s">
        <v>12</v>
      </c>
      <c r="K6" s="116" t="s">
        <v>117</v>
      </c>
      <c r="L6" s="116" t="s">
        <v>118</v>
      </c>
      <c r="M6" s="134" t="s">
        <v>0</v>
      </c>
      <c r="N6" s="134" t="s">
        <v>1</v>
      </c>
      <c r="O6" s="134" t="s">
        <v>12</v>
      </c>
      <c r="P6" s="134" t="s">
        <v>19</v>
      </c>
      <c r="Q6" s="117" t="s">
        <v>112</v>
      </c>
      <c r="R6" s="117" t="s">
        <v>114</v>
      </c>
      <c r="S6" s="179"/>
    </row>
    <row r="7" spans="2:19" s="73" customFormat="1" ht="5.0999999999999996" customHeight="1" x14ac:dyDescent="0.2">
      <c r="B7" s="128"/>
      <c r="C7" s="128"/>
      <c r="D7" s="128"/>
      <c r="E7" s="128"/>
      <c r="F7" s="129"/>
      <c r="G7" s="129"/>
      <c r="H7" s="128"/>
      <c r="I7" s="128"/>
      <c r="J7" s="128"/>
      <c r="K7" s="129"/>
      <c r="L7" s="129"/>
      <c r="M7" s="130"/>
      <c r="N7" s="130"/>
      <c r="O7" s="130"/>
      <c r="P7" s="130"/>
      <c r="Q7" s="131"/>
      <c r="R7" s="131"/>
      <c r="S7" s="128"/>
    </row>
    <row r="8" spans="2:19" ht="18.75" x14ac:dyDescent="0.3">
      <c r="B8" s="5" t="s">
        <v>167</v>
      </c>
      <c r="C8" s="27" t="s">
        <v>2</v>
      </c>
      <c r="D8" s="1">
        <v>161</v>
      </c>
      <c r="E8" s="1">
        <v>158</v>
      </c>
      <c r="F8" s="16">
        <v>319</v>
      </c>
      <c r="G8" s="22">
        <v>159.5</v>
      </c>
      <c r="H8" s="1">
        <v>162</v>
      </c>
      <c r="I8" s="1">
        <v>167</v>
      </c>
      <c r="J8" s="1">
        <v>145</v>
      </c>
      <c r="K8" s="16">
        <v>474</v>
      </c>
      <c r="L8" s="22">
        <v>158</v>
      </c>
      <c r="M8" s="1">
        <v>195</v>
      </c>
      <c r="N8" s="36">
        <v>214</v>
      </c>
      <c r="O8" s="1">
        <v>157</v>
      </c>
      <c r="P8" s="1">
        <v>154</v>
      </c>
      <c r="Q8" s="16">
        <v>720</v>
      </c>
      <c r="R8" s="34">
        <v>180</v>
      </c>
      <c r="S8" s="81" t="s">
        <v>10</v>
      </c>
    </row>
    <row r="9" spans="2:19" ht="18.75" x14ac:dyDescent="0.3">
      <c r="B9" s="9" t="s">
        <v>172</v>
      </c>
      <c r="C9" s="28" t="s">
        <v>27</v>
      </c>
      <c r="D9" s="10">
        <v>135</v>
      </c>
      <c r="E9" s="10">
        <v>186</v>
      </c>
      <c r="F9" s="18">
        <v>321</v>
      </c>
      <c r="G9" s="23">
        <v>160.5</v>
      </c>
      <c r="H9" s="10">
        <v>167</v>
      </c>
      <c r="I9" s="10">
        <v>195</v>
      </c>
      <c r="J9" s="11">
        <v>161</v>
      </c>
      <c r="K9" s="18">
        <v>523</v>
      </c>
      <c r="L9" s="35">
        <v>174.33333333333334</v>
      </c>
      <c r="M9" s="10">
        <v>169</v>
      </c>
      <c r="N9" s="10">
        <v>156</v>
      </c>
      <c r="O9" s="11">
        <v>152</v>
      </c>
      <c r="P9" s="37">
        <v>199</v>
      </c>
      <c r="Q9" s="18">
        <v>676</v>
      </c>
      <c r="R9" s="23">
        <v>169</v>
      </c>
      <c r="S9" s="12" t="s">
        <v>4</v>
      </c>
    </row>
    <row r="10" spans="2:19" ht="18.75" x14ac:dyDescent="0.3">
      <c r="B10" s="5" t="s">
        <v>175</v>
      </c>
      <c r="C10" s="27" t="s">
        <v>103</v>
      </c>
      <c r="D10" s="1">
        <v>146</v>
      </c>
      <c r="E10" s="1">
        <v>178</v>
      </c>
      <c r="F10" s="16">
        <v>324</v>
      </c>
      <c r="G10" s="22">
        <v>162</v>
      </c>
      <c r="H10" s="1">
        <v>171</v>
      </c>
      <c r="I10" s="1">
        <v>137</v>
      </c>
      <c r="J10" s="65">
        <v>162</v>
      </c>
      <c r="K10" s="15">
        <v>470</v>
      </c>
      <c r="L10" s="22">
        <v>156.66666666666666</v>
      </c>
      <c r="M10" s="1">
        <v>150</v>
      </c>
      <c r="N10" s="1">
        <v>187</v>
      </c>
      <c r="O10" s="38">
        <v>203</v>
      </c>
      <c r="P10" s="65">
        <v>121</v>
      </c>
      <c r="Q10" s="15">
        <v>661</v>
      </c>
      <c r="R10" s="34">
        <v>165.25</v>
      </c>
      <c r="S10" s="81" t="s">
        <v>3</v>
      </c>
    </row>
    <row r="11" spans="2:19" ht="18.75" x14ac:dyDescent="0.3">
      <c r="B11" s="33" t="s">
        <v>173</v>
      </c>
      <c r="C11" s="29" t="s">
        <v>21</v>
      </c>
      <c r="D11" s="39">
        <v>180</v>
      </c>
      <c r="E11" s="10">
        <v>148</v>
      </c>
      <c r="F11" s="18">
        <v>328</v>
      </c>
      <c r="G11" s="40">
        <v>164</v>
      </c>
      <c r="H11" s="10">
        <v>103</v>
      </c>
      <c r="I11" s="10">
        <v>140</v>
      </c>
      <c r="J11" s="11">
        <v>137</v>
      </c>
      <c r="K11" s="18">
        <v>380</v>
      </c>
      <c r="L11" s="23">
        <v>126.66666666666667</v>
      </c>
      <c r="M11" s="10">
        <v>108</v>
      </c>
      <c r="N11" s="10">
        <v>106</v>
      </c>
      <c r="O11" s="11">
        <v>101</v>
      </c>
      <c r="P11" s="11">
        <v>119</v>
      </c>
      <c r="Q11" s="18">
        <v>434</v>
      </c>
      <c r="R11" s="23">
        <v>108.5</v>
      </c>
      <c r="S11" s="12" t="s">
        <v>10</v>
      </c>
    </row>
    <row r="12" spans="2:19" ht="18.75" x14ac:dyDescent="0.3">
      <c r="B12" s="32" t="s">
        <v>174</v>
      </c>
      <c r="C12" s="30" t="s">
        <v>6</v>
      </c>
      <c r="D12" s="1">
        <v>157</v>
      </c>
      <c r="E12" s="1">
        <v>153</v>
      </c>
      <c r="F12" s="15">
        <v>310</v>
      </c>
      <c r="G12" s="41">
        <v>155</v>
      </c>
      <c r="H12" s="1">
        <v>139</v>
      </c>
      <c r="I12" s="1">
        <v>136</v>
      </c>
      <c r="J12" s="65">
        <v>145</v>
      </c>
      <c r="K12" s="15">
        <v>420</v>
      </c>
      <c r="L12" s="22">
        <v>140</v>
      </c>
      <c r="M12" s="1">
        <v>126</v>
      </c>
      <c r="N12" s="1">
        <v>142</v>
      </c>
      <c r="O12" s="38">
        <v>157</v>
      </c>
      <c r="P12" s="65">
        <v>148</v>
      </c>
      <c r="Q12" s="15">
        <v>573</v>
      </c>
      <c r="R12" s="22">
        <v>143.25</v>
      </c>
      <c r="S12" s="81" t="s">
        <v>4</v>
      </c>
    </row>
    <row r="13" spans="2:19" ht="18.75" x14ac:dyDescent="0.3">
      <c r="B13" s="33" t="s">
        <v>171</v>
      </c>
      <c r="C13" s="29" t="s">
        <v>91</v>
      </c>
      <c r="D13" s="10">
        <v>124</v>
      </c>
      <c r="E13" s="39">
        <v>181</v>
      </c>
      <c r="F13" s="18">
        <v>305</v>
      </c>
      <c r="G13" s="40">
        <v>152.5</v>
      </c>
      <c r="H13" s="13" t="s">
        <v>166</v>
      </c>
      <c r="I13" s="13" t="s">
        <v>166</v>
      </c>
      <c r="J13" s="13" t="s">
        <v>166</v>
      </c>
      <c r="K13" s="19" t="s">
        <v>166</v>
      </c>
      <c r="L13" s="26" t="s">
        <v>166</v>
      </c>
      <c r="M13" s="13" t="s">
        <v>166</v>
      </c>
      <c r="N13" s="13" t="s">
        <v>166</v>
      </c>
      <c r="O13" s="13" t="s">
        <v>166</v>
      </c>
      <c r="P13" s="13" t="s">
        <v>166</v>
      </c>
      <c r="Q13" s="19" t="s">
        <v>166</v>
      </c>
      <c r="R13" s="26" t="s">
        <v>166</v>
      </c>
      <c r="S13" s="12" t="s">
        <v>34</v>
      </c>
    </row>
    <row r="14" spans="2:19" ht="18.75" x14ac:dyDescent="0.3">
      <c r="B14" s="32" t="s">
        <v>170</v>
      </c>
      <c r="C14" s="30" t="s">
        <v>66</v>
      </c>
      <c r="D14" s="1">
        <v>118</v>
      </c>
      <c r="E14" s="36">
        <v>174</v>
      </c>
      <c r="F14" s="15">
        <v>292</v>
      </c>
      <c r="G14" s="22">
        <v>146</v>
      </c>
      <c r="H14" s="1">
        <v>119</v>
      </c>
      <c r="I14" s="1">
        <v>163</v>
      </c>
      <c r="J14" s="65">
        <v>171</v>
      </c>
      <c r="K14" s="15">
        <v>453</v>
      </c>
      <c r="L14" s="22">
        <v>151</v>
      </c>
      <c r="M14" s="1">
        <v>158</v>
      </c>
      <c r="N14" s="1">
        <v>153</v>
      </c>
      <c r="O14" s="65">
        <v>166</v>
      </c>
      <c r="P14" s="65">
        <v>133</v>
      </c>
      <c r="Q14" s="15">
        <v>610</v>
      </c>
      <c r="R14" s="41">
        <v>152.5</v>
      </c>
      <c r="S14" s="81" t="s">
        <v>4</v>
      </c>
    </row>
    <row r="15" spans="2:19" ht="18.75" x14ac:dyDescent="0.3">
      <c r="B15" s="33" t="s">
        <v>168</v>
      </c>
      <c r="C15" s="29" t="s">
        <v>71</v>
      </c>
      <c r="D15" s="10">
        <v>159</v>
      </c>
      <c r="E15" s="10">
        <v>131</v>
      </c>
      <c r="F15" s="18">
        <v>290</v>
      </c>
      <c r="G15" s="40">
        <v>145</v>
      </c>
      <c r="H15" s="10">
        <v>144</v>
      </c>
      <c r="I15" s="10">
        <v>136</v>
      </c>
      <c r="J15" s="11">
        <v>135</v>
      </c>
      <c r="K15" s="18">
        <v>415</v>
      </c>
      <c r="L15" s="23">
        <v>138.33333333333334</v>
      </c>
      <c r="M15" s="10">
        <v>97</v>
      </c>
      <c r="N15" s="10">
        <v>130</v>
      </c>
      <c r="O15" s="11">
        <v>124</v>
      </c>
      <c r="P15" s="37">
        <v>160</v>
      </c>
      <c r="Q15" s="18">
        <v>511</v>
      </c>
      <c r="R15" s="23">
        <v>127.75</v>
      </c>
      <c r="S15" s="12" t="s">
        <v>18</v>
      </c>
    </row>
    <row r="16" spans="2:19" ht="18.75" x14ac:dyDescent="0.3">
      <c r="B16" s="32" t="s">
        <v>169</v>
      </c>
      <c r="C16" s="30" t="s">
        <v>53</v>
      </c>
      <c r="D16" s="1">
        <v>121</v>
      </c>
      <c r="E16" s="36">
        <v>156</v>
      </c>
      <c r="F16" s="15">
        <v>277</v>
      </c>
      <c r="G16" s="41">
        <v>138.5</v>
      </c>
      <c r="H16" s="1">
        <v>125</v>
      </c>
      <c r="I16" s="1">
        <v>130</v>
      </c>
      <c r="J16" s="65">
        <v>100</v>
      </c>
      <c r="K16" s="15">
        <v>355</v>
      </c>
      <c r="L16" s="22">
        <v>118.33333333333333</v>
      </c>
      <c r="M16" s="14" t="s">
        <v>166</v>
      </c>
      <c r="N16" s="14" t="s">
        <v>166</v>
      </c>
      <c r="O16" s="14" t="s">
        <v>166</v>
      </c>
      <c r="P16" s="14" t="s">
        <v>166</v>
      </c>
      <c r="Q16" s="17" t="s">
        <v>166</v>
      </c>
      <c r="R16" s="25" t="s">
        <v>166</v>
      </c>
      <c r="S16" s="81" t="s">
        <v>133</v>
      </c>
    </row>
    <row r="17" spans="2:19" ht="18.75" x14ac:dyDescent="0.3">
      <c r="B17" s="33" t="s">
        <v>176</v>
      </c>
      <c r="C17" s="29" t="s">
        <v>50</v>
      </c>
      <c r="D17" s="39">
        <v>147</v>
      </c>
      <c r="E17" s="10">
        <v>127</v>
      </c>
      <c r="F17" s="18">
        <v>274</v>
      </c>
      <c r="G17" s="42">
        <v>137</v>
      </c>
      <c r="H17" s="10">
        <v>133</v>
      </c>
      <c r="I17" s="10">
        <v>110</v>
      </c>
      <c r="J17" s="11">
        <v>114</v>
      </c>
      <c r="K17" s="20">
        <v>357</v>
      </c>
      <c r="L17" s="23">
        <v>119</v>
      </c>
      <c r="M17" s="13" t="s">
        <v>166</v>
      </c>
      <c r="N17" s="13" t="s">
        <v>166</v>
      </c>
      <c r="O17" s="13" t="s">
        <v>166</v>
      </c>
      <c r="P17" s="13" t="s">
        <v>166</v>
      </c>
      <c r="Q17" s="19" t="s">
        <v>166</v>
      </c>
      <c r="R17" s="26" t="s">
        <v>166</v>
      </c>
      <c r="S17" s="12" t="s">
        <v>165</v>
      </c>
    </row>
    <row r="18" spans="2:19" ht="18.75" x14ac:dyDescent="0.3">
      <c r="B18" s="32" t="s">
        <v>177</v>
      </c>
      <c r="C18" s="30" t="s">
        <v>124</v>
      </c>
      <c r="D18" s="1">
        <v>142</v>
      </c>
      <c r="E18" s="1">
        <v>121</v>
      </c>
      <c r="F18" s="15">
        <v>263</v>
      </c>
      <c r="G18" s="22">
        <v>131.5</v>
      </c>
      <c r="H18" s="1">
        <v>114</v>
      </c>
      <c r="I18" s="1">
        <v>123</v>
      </c>
      <c r="J18" s="65">
        <v>117</v>
      </c>
      <c r="K18" s="15">
        <v>354</v>
      </c>
      <c r="L18" s="22">
        <v>118</v>
      </c>
      <c r="M18" s="1">
        <v>112</v>
      </c>
      <c r="N18" s="1">
        <v>94</v>
      </c>
      <c r="O18" s="44">
        <v>217</v>
      </c>
      <c r="P18" s="65">
        <v>124</v>
      </c>
      <c r="Q18" s="15">
        <v>547</v>
      </c>
      <c r="R18" s="41">
        <v>136.75</v>
      </c>
      <c r="S18" s="81" t="s">
        <v>121</v>
      </c>
    </row>
    <row r="19" spans="2:19" ht="18.75" x14ac:dyDescent="0.3">
      <c r="B19" s="33" t="s">
        <v>178</v>
      </c>
      <c r="C19" s="29" t="s">
        <v>122</v>
      </c>
      <c r="D19" s="10">
        <v>125</v>
      </c>
      <c r="E19" s="10">
        <v>146</v>
      </c>
      <c r="F19" s="18">
        <v>271</v>
      </c>
      <c r="G19" s="40">
        <v>135.5</v>
      </c>
      <c r="H19" s="10">
        <v>124</v>
      </c>
      <c r="I19" s="10">
        <v>133</v>
      </c>
      <c r="J19" s="37">
        <v>146</v>
      </c>
      <c r="K19" s="18">
        <v>403</v>
      </c>
      <c r="L19" s="23">
        <v>134.33333333333334</v>
      </c>
      <c r="M19" s="10">
        <v>120</v>
      </c>
      <c r="N19" s="10">
        <v>137</v>
      </c>
      <c r="O19" s="11">
        <v>127</v>
      </c>
      <c r="P19" s="11">
        <v>127</v>
      </c>
      <c r="Q19" s="18">
        <v>511</v>
      </c>
      <c r="R19" s="23">
        <v>127.75</v>
      </c>
      <c r="S19" s="12" t="s">
        <v>121</v>
      </c>
    </row>
    <row r="20" spans="2:19" ht="18.75" x14ac:dyDescent="0.3">
      <c r="B20" s="32" t="s">
        <v>179</v>
      </c>
      <c r="C20" s="30" t="s">
        <v>127</v>
      </c>
      <c r="D20" s="1">
        <v>133</v>
      </c>
      <c r="E20" s="36">
        <v>136</v>
      </c>
      <c r="F20" s="15">
        <v>269</v>
      </c>
      <c r="G20" s="43">
        <v>134.5</v>
      </c>
      <c r="H20" s="1">
        <v>78</v>
      </c>
      <c r="I20" s="1">
        <v>107</v>
      </c>
      <c r="J20" s="65">
        <v>92</v>
      </c>
      <c r="K20" s="16">
        <v>277</v>
      </c>
      <c r="L20" s="22">
        <v>92.333333333333329</v>
      </c>
      <c r="M20" s="14" t="s">
        <v>166</v>
      </c>
      <c r="N20" s="14" t="s">
        <v>166</v>
      </c>
      <c r="O20" s="14" t="s">
        <v>166</v>
      </c>
      <c r="P20" s="14" t="s">
        <v>166</v>
      </c>
      <c r="Q20" s="17" t="s">
        <v>166</v>
      </c>
      <c r="R20" s="25" t="s">
        <v>166</v>
      </c>
      <c r="S20" s="81" t="s">
        <v>165</v>
      </c>
    </row>
    <row r="21" spans="2:19" ht="18.75" x14ac:dyDescent="0.3">
      <c r="B21" s="33" t="s">
        <v>180</v>
      </c>
      <c r="C21" s="29" t="s">
        <v>13</v>
      </c>
      <c r="D21" s="10">
        <v>110</v>
      </c>
      <c r="E21" s="10">
        <v>133</v>
      </c>
      <c r="F21" s="18">
        <v>243</v>
      </c>
      <c r="G21" s="23">
        <v>121.5</v>
      </c>
      <c r="H21" s="10">
        <v>144</v>
      </c>
      <c r="I21" s="10">
        <v>127</v>
      </c>
      <c r="J21" s="11">
        <v>127</v>
      </c>
      <c r="K21" s="18">
        <v>398</v>
      </c>
      <c r="L21" s="24">
        <v>132.66666666666666</v>
      </c>
      <c r="M21" s="10">
        <v>148</v>
      </c>
      <c r="N21" s="39">
        <v>153</v>
      </c>
      <c r="O21" s="11">
        <v>132</v>
      </c>
      <c r="P21" s="11">
        <v>100</v>
      </c>
      <c r="Q21" s="18">
        <v>533</v>
      </c>
      <c r="R21" s="40">
        <v>133.25</v>
      </c>
      <c r="S21" s="12" t="s">
        <v>11</v>
      </c>
    </row>
    <row r="22" spans="2:19" ht="18.75" x14ac:dyDescent="0.3">
      <c r="B22" s="32" t="s">
        <v>181</v>
      </c>
      <c r="C22" s="30" t="s">
        <v>123</v>
      </c>
      <c r="D22" s="1">
        <v>133</v>
      </c>
      <c r="E22" s="1">
        <v>129</v>
      </c>
      <c r="F22" s="15">
        <v>262</v>
      </c>
      <c r="G22" s="22">
        <v>131</v>
      </c>
      <c r="H22" s="1">
        <v>125</v>
      </c>
      <c r="I22" s="1">
        <v>99</v>
      </c>
      <c r="J22" s="38">
        <v>169</v>
      </c>
      <c r="K22" s="15">
        <v>393</v>
      </c>
      <c r="L22" s="41">
        <v>131</v>
      </c>
      <c r="M22" s="1">
        <v>153</v>
      </c>
      <c r="N22" s="1">
        <v>105</v>
      </c>
      <c r="O22" s="65">
        <v>125</v>
      </c>
      <c r="P22" s="65">
        <v>137</v>
      </c>
      <c r="Q22" s="15">
        <v>520</v>
      </c>
      <c r="R22" s="22">
        <v>130</v>
      </c>
      <c r="S22" s="81" t="s">
        <v>121</v>
      </c>
    </row>
    <row r="23" spans="2:19" ht="18.75" x14ac:dyDescent="0.3">
      <c r="B23" s="33" t="s">
        <v>182</v>
      </c>
      <c r="C23" s="29" t="s">
        <v>51</v>
      </c>
      <c r="D23" s="10">
        <v>121</v>
      </c>
      <c r="E23" s="39">
        <v>129</v>
      </c>
      <c r="F23" s="18">
        <v>250</v>
      </c>
      <c r="G23" s="42">
        <v>125</v>
      </c>
      <c r="H23" s="13" t="s">
        <v>166</v>
      </c>
      <c r="I23" s="13" t="s">
        <v>166</v>
      </c>
      <c r="J23" s="13" t="s">
        <v>166</v>
      </c>
      <c r="K23" s="19" t="s">
        <v>166</v>
      </c>
      <c r="L23" s="26" t="s">
        <v>166</v>
      </c>
      <c r="M23" s="13" t="s">
        <v>166</v>
      </c>
      <c r="N23" s="13" t="s">
        <v>166</v>
      </c>
      <c r="O23" s="13" t="s">
        <v>166</v>
      </c>
      <c r="P23" s="13" t="s">
        <v>166</v>
      </c>
      <c r="Q23" s="19" t="s">
        <v>166</v>
      </c>
      <c r="R23" s="26" t="s">
        <v>166</v>
      </c>
      <c r="S23" s="12" t="s">
        <v>165</v>
      </c>
    </row>
    <row r="24" spans="2:19" ht="18.75" x14ac:dyDescent="0.3">
      <c r="B24" s="32" t="s">
        <v>183</v>
      </c>
      <c r="C24" s="30" t="s">
        <v>140</v>
      </c>
      <c r="D24" s="1">
        <v>136</v>
      </c>
      <c r="E24" s="1">
        <v>112</v>
      </c>
      <c r="F24" s="15">
        <v>248</v>
      </c>
      <c r="G24" s="41">
        <v>124</v>
      </c>
      <c r="H24" s="1">
        <v>72</v>
      </c>
      <c r="I24" s="36">
        <v>141</v>
      </c>
      <c r="J24" s="65">
        <v>114</v>
      </c>
      <c r="K24" s="15">
        <v>327</v>
      </c>
      <c r="L24" s="22">
        <v>109</v>
      </c>
      <c r="M24" s="14" t="s">
        <v>166</v>
      </c>
      <c r="N24" s="14" t="s">
        <v>166</v>
      </c>
      <c r="O24" s="14" t="s">
        <v>166</v>
      </c>
      <c r="P24" s="14" t="s">
        <v>166</v>
      </c>
      <c r="Q24" s="17" t="s">
        <v>166</v>
      </c>
      <c r="R24" s="25" t="s">
        <v>166</v>
      </c>
      <c r="S24" s="81" t="s">
        <v>137</v>
      </c>
    </row>
    <row r="25" spans="2:19" ht="18.75" x14ac:dyDescent="0.3">
      <c r="B25" s="33" t="s">
        <v>184</v>
      </c>
      <c r="C25" s="29" t="s">
        <v>129</v>
      </c>
      <c r="D25" s="10">
        <v>112</v>
      </c>
      <c r="E25" s="10">
        <v>113</v>
      </c>
      <c r="F25" s="18">
        <v>225</v>
      </c>
      <c r="G25" s="23">
        <v>112.5</v>
      </c>
      <c r="H25" s="10">
        <v>123</v>
      </c>
      <c r="I25" s="39">
        <v>127</v>
      </c>
      <c r="J25" s="11">
        <v>122</v>
      </c>
      <c r="K25" s="18">
        <v>372</v>
      </c>
      <c r="L25" s="40">
        <v>124</v>
      </c>
      <c r="M25" s="13" t="s">
        <v>166</v>
      </c>
      <c r="N25" s="13" t="s">
        <v>166</v>
      </c>
      <c r="O25" s="13" t="s">
        <v>166</v>
      </c>
      <c r="P25" s="13" t="s">
        <v>166</v>
      </c>
      <c r="Q25" s="19" t="s">
        <v>166</v>
      </c>
      <c r="R25" s="26" t="s">
        <v>166</v>
      </c>
      <c r="S25" s="12" t="s">
        <v>80</v>
      </c>
    </row>
    <row r="26" spans="2:19" ht="18.75" x14ac:dyDescent="0.3">
      <c r="B26" s="32" t="s">
        <v>195</v>
      </c>
      <c r="C26" s="31" t="s">
        <v>130</v>
      </c>
      <c r="D26" s="1">
        <v>115</v>
      </c>
      <c r="E26" s="1">
        <v>110</v>
      </c>
      <c r="F26" s="15">
        <v>225</v>
      </c>
      <c r="G26" s="22">
        <v>112.5</v>
      </c>
      <c r="H26" s="1">
        <v>125</v>
      </c>
      <c r="I26" s="36">
        <v>133</v>
      </c>
      <c r="J26" s="65">
        <v>95</v>
      </c>
      <c r="K26" s="15">
        <v>353</v>
      </c>
      <c r="L26" s="41">
        <v>117.66666666666667</v>
      </c>
      <c r="M26" s="14" t="s">
        <v>166</v>
      </c>
      <c r="N26" s="14" t="s">
        <v>166</v>
      </c>
      <c r="O26" s="14" t="s">
        <v>166</v>
      </c>
      <c r="P26" s="14" t="s">
        <v>166</v>
      </c>
      <c r="Q26" s="17" t="s">
        <v>166</v>
      </c>
      <c r="R26" s="25" t="s">
        <v>166</v>
      </c>
      <c r="S26" s="81" t="s">
        <v>38</v>
      </c>
    </row>
    <row r="27" spans="2:19" ht="18.75" x14ac:dyDescent="0.3">
      <c r="B27" s="33" t="s">
        <v>195</v>
      </c>
      <c r="C27" s="29" t="s">
        <v>136</v>
      </c>
      <c r="D27" s="10">
        <v>100</v>
      </c>
      <c r="E27" s="10">
        <v>107</v>
      </c>
      <c r="F27" s="18">
        <v>207</v>
      </c>
      <c r="G27" s="23">
        <v>103.5</v>
      </c>
      <c r="H27" s="39">
        <v>132</v>
      </c>
      <c r="I27" s="10">
        <v>118</v>
      </c>
      <c r="J27" s="11">
        <v>103</v>
      </c>
      <c r="K27" s="18">
        <v>353</v>
      </c>
      <c r="L27" s="40">
        <v>117.66666666666667</v>
      </c>
      <c r="M27" s="13" t="s">
        <v>166</v>
      </c>
      <c r="N27" s="13" t="s">
        <v>166</v>
      </c>
      <c r="O27" s="13" t="s">
        <v>166</v>
      </c>
      <c r="P27" s="13" t="s">
        <v>166</v>
      </c>
      <c r="Q27" s="19" t="s">
        <v>166</v>
      </c>
      <c r="R27" s="26" t="s">
        <v>166</v>
      </c>
      <c r="S27" s="12" t="s">
        <v>133</v>
      </c>
    </row>
    <row r="28" spans="2:19" ht="18.75" x14ac:dyDescent="0.3">
      <c r="B28" s="32" t="s">
        <v>187</v>
      </c>
      <c r="C28" s="30" t="s">
        <v>31</v>
      </c>
      <c r="D28" s="1">
        <v>86</v>
      </c>
      <c r="E28" s="36">
        <v>149</v>
      </c>
      <c r="F28" s="15">
        <v>235</v>
      </c>
      <c r="G28" s="41">
        <v>117.5</v>
      </c>
      <c r="H28" s="14" t="s">
        <v>166</v>
      </c>
      <c r="I28" s="14" t="s">
        <v>166</v>
      </c>
      <c r="J28" s="14" t="s">
        <v>166</v>
      </c>
      <c r="K28" s="17" t="s">
        <v>166</v>
      </c>
      <c r="L28" s="25" t="s">
        <v>166</v>
      </c>
      <c r="M28" s="14" t="s">
        <v>166</v>
      </c>
      <c r="N28" s="14" t="s">
        <v>166</v>
      </c>
      <c r="O28" s="14" t="s">
        <v>166</v>
      </c>
      <c r="P28" s="14" t="s">
        <v>166</v>
      </c>
      <c r="Q28" s="17" t="s">
        <v>166</v>
      </c>
      <c r="R28" s="25" t="s">
        <v>166</v>
      </c>
      <c r="S28" s="81" t="s">
        <v>33</v>
      </c>
    </row>
    <row r="29" spans="2:19" ht="18.75" x14ac:dyDescent="0.3">
      <c r="B29" s="33" t="s">
        <v>188</v>
      </c>
      <c r="C29" s="29" t="s">
        <v>146</v>
      </c>
      <c r="D29" s="10">
        <v>98</v>
      </c>
      <c r="E29" s="10">
        <v>102</v>
      </c>
      <c r="F29" s="18">
        <v>200</v>
      </c>
      <c r="G29" s="23">
        <v>100</v>
      </c>
      <c r="H29" s="10">
        <v>94</v>
      </c>
      <c r="I29" s="39">
        <v>123</v>
      </c>
      <c r="J29" s="11">
        <v>100</v>
      </c>
      <c r="K29" s="18">
        <v>317</v>
      </c>
      <c r="L29" s="40">
        <v>105.66666666666667</v>
      </c>
      <c r="M29" s="13" t="s">
        <v>166</v>
      </c>
      <c r="N29" s="13" t="s">
        <v>166</v>
      </c>
      <c r="O29" s="13" t="s">
        <v>166</v>
      </c>
      <c r="P29" s="13" t="s">
        <v>166</v>
      </c>
      <c r="Q29" s="19" t="s">
        <v>166</v>
      </c>
      <c r="R29" s="26" t="s">
        <v>166</v>
      </c>
      <c r="S29" s="12" t="s">
        <v>106</v>
      </c>
    </row>
    <row r="30" spans="2:19" ht="18.75" x14ac:dyDescent="0.3">
      <c r="B30" s="32" t="s">
        <v>189</v>
      </c>
      <c r="C30" s="30" t="s">
        <v>138</v>
      </c>
      <c r="D30" s="36">
        <v>117</v>
      </c>
      <c r="E30" s="1">
        <v>88</v>
      </c>
      <c r="F30" s="15">
        <v>205</v>
      </c>
      <c r="G30" s="41">
        <v>102.5</v>
      </c>
      <c r="H30" s="1">
        <v>112</v>
      </c>
      <c r="I30" s="1">
        <v>67</v>
      </c>
      <c r="J30" s="65">
        <v>97</v>
      </c>
      <c r="K30" s="15">
        <v>276</v>
      </c>
      <c r="L30" s="22">
        <v>92</v>
      </c>
      <c r="M30" s="14" t="s">
        <v>166</v>
      </c>
      <c r="N30" s="14" t="s">
        <v>166</v>
      </c>
      <c r="O30" s="14" t="s">
        <v>166</v>
      </c>
      <c r="P30" s="14" t="s">
        <v>166</v>
      </c>
      <c r="Q30" s="17" t="s">
        <v>166</v>
      </c>
      <c r="R30" s="25" t="s">
        <v>166</v>
      </c>
      <c r="S30" s="81" t="s">
        <v>137</v>
      </c>
    </row>
    <row r="31" spans="2:19" ht="18.75" x14ac:dyDescent="0.3">
      <c r="B31" s="33" t="s">
        <v>190</v>
      </c>
      <c r="C31" s="29" t="s">
        <v>55</v>
      </c>
      <c r="D31" s="39">
        <v>106</v>
      </c>
      <c r="E31" s="10">
        <v>79</v>
      </c>
      <c r="F31" s="18">
        <v>185</v>
      </c>
      <c r="G31" s="40">
        <v>92.5</v>
      </c>
      <c r="H31" s="13" t="s">
        <v>166</v>
      </c>
      <c r="I31" s="13" t="s">
        <v>166</v>
      </c>
      <c r="J31" s="13" t="s">
        <v>166</v>
      </c>
      <c r="K31" s="19" t="s">
        <v>166</v>
      </c>
      <c r="L31" s="26" t="s">
        <v>166</v>
      </c>
      <c r="M31" s="13" t="s">
        <v>166</v>
      </c>
      <c r="N31" s="13" t="s">
        <v>166</v>
      </c>
      <c r="O31" s="13" t="s">
        <v>166</v>
      </c>
      <c r="P31" s="13" t="s">
        <v>166</v>
      </c>
      <c r="Q31" s="19" t="s">
        <v>166</v>
      </c>
      <c r="R31" s="26" t="s">
        <v>166</v>
      </c>
      <c r="S31" s="12" t="s">
        <v>33</v>
      </c>
    </row>
    <row r="32" spans="2:19" ht="18.75" x14ac:dyDescent="0.3">
      <c r="B32" s="32" t="s">
        <v>191</v>
      </c>
      <c r="C32" s="30" t="s">
        <v>58</v>
      </c>
      <c r="D32" s="1">
        <v>77</v>
      </c>
      <c r="E32" s="36">
        <v>101</v>
      </c>
      <c r="F32" s="15">
        <v>178</v>
      </c>
      <c r="G32" s="41">
        <v>89</v>
      </c>
      <c r="H32" s="14" t="s">
        <v>166</v>
      </c>
      <c r="I32" s="14" t="s">
        <v>166</v>
      </c>
      <c r="J32" s="14" t="s">
        <v>166</v>
      </c>
      <c r="K32" s="17" t="s">
        <v>166</v>
      </c>
      <c r="L32" s="25" t="s">
        <v>166</v>
      </c>
      <c r="M32" s="14" t="s">
        <v>166</v>
      </c>
      <c r="N32" s="14" t="s">
        <v>166</v>
      </c>
      <c r="O32" s="14" t="s">
        <v>166</v>
      </c>
      <c r="P32" s="14" t="s">
        <v>166</v>
      </c>
      <c r="Q32" s="17" t="s">
        <v>166</v>
      </c>
      <c r="R32" s="25" t="s">
        <v>166</v>
      </c>
      <c r="S32" s="81" t="s">
        <v>64</v>
      </c>
    </row>
    <row r="33" spans="2:19" ht="18.75" x14ac:dyDescent="0.3">
      <c r="B33" s="33" t="s">
        <v>192</v>
      </c>
      <c r="C33" s="29" t="s">
        <v>147</v>
      </c>
      <c r="D33" s="10">
        <v>86</v>
      </c>
      <c r="E33" s="39">
        <v>90</v>
      </c>
      <c r="F33" s="18">
        <v>176</v>
      </c>
      <c r="G33" s="40">
        <v>88</v>
      </c>
      <c r="H33" s="13" t="s">
        <v>166</v>
      </c>
      <c r="I33" s="13" t="s">
        <v>166</v>
      </c>
      <c r="J33" s="13" t="s">
        <v>166</v>
      </c>
      <c r="K33" s="19" t="s">
        <v>166</v>
      </c>
      <c r="L33" s="26" t="s">
        <v>166</v>
      </c>
      <c r="M33" s="13" t="s">
        <v>166</v>
      </c>
      <c r="N33" s="13" t="s">
        <v>166</v>
      </c>
      <c r="O33" s="13" t="s">
        <v>166</v>
      </c>
      <c r="P33" s="13" t="s">
        <v>166</v>
      </c>
      <c r="Q33" s="19" t="s">
        <v>166</v>
      </c>
      <c r="R33" s="26" t="s">
        <v>166</v>
      </c>
      <c r="S33" s="12" t="s">
        <v>33</v>
      </c>
    </row>
    <row r="34" spans="2:19" ht="18.75" x14ac:dyDescent="0.3">
      <c r="B34" s="32" t="s">
        <v>193</v>
      </c>
      <c r="C34" s="30" t="s">
        <v>148</v>
      </c>
      <c r="D34" s="1">
        <v>82</v>
      </c>
      <c r="E34" s="36">
        <v>84</v>
      </c>
      <c r="F34" s="15">
        <v>166</v>
      </c>
      <c r="G34" s="41">
        <v>83</v>
      </c>
      <c r="H34" s="14" t="s">
        <v>166</v>
      </c>
      <c r="I34" s="14" t="s">
        <v>166</v>
      </c>
      <c r="J34" s="14" t="s">
        <v>166</v>
      </c>
      <c r="K34" s="17" t="s">
        <v>166</v>
      </c>
      <c r="L34" s="25" t="s">
        <v>166</v>
      </c>
      <c r="M34" s="14" t="s">
        <v>166</v>
      </c>
      <c r="N34" s="14" t="s">
        <v>166</v>
      </c>
      <c r="O34" s="14" t="s">
        <v>166</v>
      </c>
      <c r="P34" s="14" t="s">
        <v>166</v>
      </c>
      <c r="Q34" s="17" t="s">
        <v>166</v>
      </c>
      <c r="R34" s="25" t="s">
        <v>166</v>
      </c>
      <c r="S34" s="81" t="s">
        <v>28</v>
      </c>
    </row>
    <row r="35" spans="2:19" ht="18.75" x14ac:dyDescent="0.3">
      <c r="B35" s="33" t="s">
        <v>194</v>
      </c>
      <c r="C35" s="29" t="s">
        <v>160</v>
      </c>
      <c r="D35" s="13" t="s">
        <v>166</v>
      </c>
      <c r="E35" s="13" t="s">
        <v>166</v>
      </c>
      <c r="F35" s="19" t="s">
        <v>166</v>
      </c>
      <c r="G35" s="26" t="s">
        <v>166</v>
      </c>
      <c r="H35" s="10">
        <v>62</v>
      </c>
      <c r="I35" s="10">
        <v>77</v>
      </c>
      <c r="J35" s="37">
        <v>81</v>
      </c>
      <c r="K35" s="20">
        <v>220</v>
      </c>
      <c r="L35" s="40">
        <v>73.333333333333329</v>
      </c>
      <c r="M35" s="13" t="s">
        <v>166</v>
      </c>
      <c r="N35" s="13" t="s">
        <v>166</v>
      </c>
      <c r="O35" s="13" t="s">
        <v>166</v>
      </c>
      <c r="P35" s="13" t="s">
        <v>166</v>
      </c>
      <c r="Q35" s="19" t="s">
        <v>166</v>
      </c>
      <c r="R35" s="26" t="s">
        <v>166</v>
      </c>
      <c r="S35" s="12" t="s">
        <v>165</v>
      </c>
    </row>
    <row r="40" spans="2:19" ht="18.75" x14ac:dyDescent="0.2">
      <c r="D40" s="3">
        <v>1</v>
      </c>
      <c r="E40" s="195" t="s">
        <v>2</v>
      </c>
      <c r="F40" s="196"/>
      <c r="G40" s="196"/>
      <c r="H40" s="196"/>
      <c r="I40" s="197"/>
      <c r="J40" s="73"/>
      <c r="K40" s="187" t="s">
        <v>44</v>
      </c>
      <c r="L40" s="191"/>
      <c r="M40" s="191"/>
      <c r="N40" s="191"/>
    </row>
    <row r="41" spans="2:19" ht="18.75" x14ac:dyDescent="0.2">
      <c r="D41" s="4">
        <v>2</v>
      </c>
      <c r="E41" s="198" t="s">
        <v>27</v>
      </c>
      <c r="F41" s="199"/>
      <c r="G41" s="199"/>
      <c r="H41" s="199"/>
      <c r="I41" s="200"/>
      <c r="J41" s="72" t="s">
        <v>43</v>
      </c>
      <c r="K41" s="191"/>
      <c r="L41" s="191"/>
      <c r="M41" s="191"/>
      <c r="N41" s="191"/>
    </row>
    <row r="42" spans="2:19" ht="18.75" x14ac:dyDescent="0.2">
      <c r="D42" s="3">
        <v>3</v>
      </c>
      <c r="E42" s="195" t="s">
        <v>103</v>
      </c>
      <c r="F42" s="196"/>
      <c r="G42" s="196"/>
      <c r="H42" s="196"/>
      <c r="I42" s="197"/>
      <c r="J42" s="73"/>
      <c r="K42" s="191"/>
      <c r="L42" s="191"/>
      <c r="M42" s="191"/>
      <c r="N42" s="191"/>
    </row>
    <row r="44" spans="2:19" ht="18.75" x14ac:dyDescent="0.2">
      <c r="D44" s="41">
        <v>155</v>
      </c>
      <c r="E44" s="186" t="s">
        <v>43</v>
      </c>
      <c r="F44" s="187" t="s">
        <v>45</v>
      </c>
      <c r="G44" s="187"/>
      <c r="H44" s="187"/>
      <c r="I44" s="187"/>
      <c r="J44" s="187"/>
      <c r="K44" s="187"/>
      <c r="L44" s="187"/>
    </row>
    <row r="45" spans="2:19" ht="18.75" x14ac:dyDescent="0.2">
      <c r="D45" s="40">
        <v>152.5</v>
      </c>
      <c r="E45" s="186"/>
      <c r="F45" s="187"/>
      <c r="G45" s="187"/>
      <c r="H45" s="187"/>
      <c r="I45" s="187"/>
      <c r="J45" s="187"/>
      <c r="K45" s="187"/>
      <c r="L45" s="187"/>
    </row>
    <row r="47" spans="2:19" ht="18.75" x14ac:dyDescent="0.2">
      <c r="D47" s="34">
        <v>180</v>
      </c>
      <c r="E47" s="186" t="s">
        <v>43</v>
      </c>
      <c r="F47" s="187" t="s">
        <v>197</v>
      </c>
      <c r="G47" s="187"/>
      <c r="H47" s="187"/>
      <c r="I47" s="187"/>
      <c r="J47" s="187"/>
      <c r="K47" s="187"/>
      <c r="L47" s="187"/>
      <c r="M47" s="187"/>
    </row>
    <row r="48" spans="2:19" ht="18.75" x14ac:dyDescent="0.2">
      <c r="D48" s="35">
        <v>174.33333333333334</v>
      </c>
      <c r="E48" s="186"/>
      <c r="F48" s="187"/>
      <c r="G48" s="187"/>
      <c r="H48" s="187"/>
      <c r="I48" s="187"/>
      <c r="J48" s="187"/>
      <c r="K48" s="187"/>
      <c r="L48" s="187"/>
      <c r="M48" s="187"/>
    </row>
    <row r="49" spans="4:14" ht="18.75" x14ac:dyDescent="0.2">
      <c r="L49" s="76"/>
      <c r="M49" s="76"/>
      <c r="N49" s="76"/>
    </row>
    <row r="50" spans="4:14" ht="18.75" x14ac:dyDescent="0.3">
      <c r="D50" s="38">
        <v>203</v>
      </c>
      <c r="E50" s="186" t="s">
        <v>43</v>
      </c>
      <c r="F50" s="187" t="s">
        <v>196</v>
      </c>
      <c r="G50" s="187"/>
      <c r="H50" s="187"/>
      <c r="I50" s="187"/>
      <c r="J50" s="187"/>
      <c r="K50" s="187"/>
    </row>
    <row r="51" spans="4:14" ht="18.75" x14ac:dyDescent="0.3">
      <c r="D51" s="37">
        <v>101</v>
      </c>
      <c r="E51" s="186"/>
      <c r="F51" s="187"/>
      <c r="G51" s="187"/>
      <c r="H51" s="187"/>
      <c r="I51" s="187"/>
      <c r="J51" s="187"/>
      <c r="K51" s="187"/>
    </row>
    <row r="52" spans="4:14" ht="18.75" x14ac:dyDescent="0.2"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</row>
    <row r="53" spans="4:14" ht="18.75" x14ac:dyDescent="0.2">
      <c r="D53" s="45">
        <v>217</v>
      </c>
      <c r="E53" s="72" t="s">
        <v>43</v>
      </c>
      <c r="F53" s="187" t="s">
        <v>164</v>
      </c>
      <c r="G53" s="187"/>
      <c r="H53" s="187"/>
      <c r="I53" s="187"/>
      <c r="J53" s="187"/>
      <c r="K53" s="187"/>
      <c r="L53" s="187"/>
      <c r="M53" s="187"/>
    </row>
  </sheetData>
  <mergeCells count="18">
    <mergeCell ref="E47:E48"/>
    <mergeCell ref="F47:M48"/>
    <mergeCell ref="E50:E51"/>
    <mergeCell ref="F50:K51"/>
    <mergeCell ref="F53:M53"/>
    <mergeCell ref="E40:I40"/>
    <mergeCell ref="K40:N42"/>
    <mergeCell ref="E41:I41"/>
    <mergeCell ref="E42:I42"/>
    <mergeCell ref="E44:E45"/>
    <mergeCell ref="F44:L45"/>
    <mergeCell ref="B4:B6"/>
    <mergeCell ref="C4:C6"/>
    <mergeCell ref="D4:R4"/>
    <mergeCell ref="S4:S6"/>
    <mergeCell ref="D5:G5"/>
    <mergeCell ref="H5:L5"/>
    <mergeCell ref="M5:R5"/>
  </mergeCells>
  <pageMargins left="0.7" right="0.7" top="0.75" bottom="0.75" header="0.3" footer="0.3"/>
  <ignoredErrors>
    <ignoredError sqref="B8:B25 B28:B3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B4:S95"/>
  <sheetViews>
    <sheetView tabSelected="1" zoomScale="75" zoomScaleNormal="75" workbookViewId="0">
      <selection activeCell="F95" sqref="F95:M95"/>
    </sheetView>
  </sheetViews>
  <sheetFormatPr defaultRowHeight="12.75" x14ac:dyDescent="0.2"/>
  <cols>
    <col min="1" max="2" width="9.140625" style="70"/>
    <col min="3" max="3" width="51.7109375" style="70" customWidth="1"/>
    <col min="4" max="5" width="9.7109375" style="70" customWidth="1"/>
    <col min="6" max="7" width="13.7109375" style="70" customWidth="1"/>
    <col min="8" max="10" width="9.7109375" style="70" customWidth="1"/>
    <col min="11" max="12" width="13.7109375" style="70" customWidth="1"/>
    <col min="13" max="16" width="9.7109375" style="70" customWidth="1"/>
    <col min="17" max="18" width="13.7109375" style="70" customWidth="1"/>
    <col min="19" max="19" width="80.7109375" style="70" customWidth="1"/>
    <col min="20" max="16384" width="9.140625" style="70"/>
  </cols>
  <sheetData>
    <row r="4" spans="2:19" ht="20.100000000000001" customHeight="1" x14ac:dyDescent="0.2">
      <c r="B4" s="179" t="s">
        <v>163</v>
      </c>
      <c r="C4" s="179" t="s">
        <v>251</v>
      </c>
      <c r="D4" s="179" t="s">
        <v>39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 t="s">
        <v>30</v>
      </c>
    </row>
    <row r="5" spans="2:19" ht="20.100000000000001" customHeight="1" x14ac:dyDescent="0.2">
      <c r="B5" s="179"/>
      <c r="C5" s="179"/>
      <c r="D5" s="181" t="s">
        <v>41</v>
      </c>
      <c r="E5" s="181"/>
      <c r="F5" s="181"/>
      <c r="G5" s="181"/>
      <c r="H5" s="183" t="s">
        <v>42</v>
      </c>
      <c r="I5" s="183"/>
      <c r="J5" s="183"/>
      <c r="K5" s="183"/>
      <c r="L5" s="183"/>
      <c r="M5" s="185" t="s">
        <v>63</v>
      </c>
      <c r="N5" s="185"/>
      <c r="O5" s="185"/>
      <c r="P5" s="185"/>
      <c r="Q5" s="185"/>
      <c r="R5" s="185"/>
      <c r="S5" s="179"/>
    </row>
    <row r="6" spans="2:19" ht="99.95" customHeight="1" x14ac:dyDescent="0.2">
      <c r="B6" s="179"/>
      <c r="C6" s="179"/>
      <c r="D6" s="132" t="s">
        <v>0</v>
      </c>
      <c r="E6" s="132" t="s">
        <v>1</v>
      </c>
      <c r="F6" s="115" t="s">
        <v>115</v>
      </c>
      <c r="G6" s="115" t="s">
        <v>116</v>
      </c>
      <c r="H6" s="133" t="s">
        <v>0</v>
      </c>
      <c r="I6" s="133" t="s">
        <v>1</v>
      </c>
      <c r="J6" s="133" t="s">
        <v>12</v>
      </c>
      <c r="K6" s="116" t="s">
        <v>117</v>
      </c>
      <c r="L6" s="116" t="s">
        <v>118</v>
      </c>
      <c r="M6" s="134" t="s">
        <v>0</v>
      </c>
      <c r="N6" s="134" t="s">
        <v>1</v>
      </c>
      <c r="O6" s="134" t="s">
        <v>12</v>
      </c>
      <c r="P6" s="134" t="s">
        <v>19</v>
      </c>
      <c r="Q6" s="117" t="s">
        <v>112</v>
      </c>
      <c r="R6" s="117" t="s">
        <v>114</v>
      </c>
      <c r="S6" s="179"/>
    </row>
    <row r="7" spans="2:19" s="73" customFormat="1" ht="5.0999999999999996" customHeight="1" x14ac:dyDescent="0.2">
      <c r="B7" s="128"/>
      <c r="C7" s="128"/>
      <c r="D7" s="128"/>
      <c r="E7" s="128"/>
      <c r="F7" s="129"/>
      <c r="G7" s="129"/>
      <c r="H7" s="128"/>
      <c r="I7" s="128"/>
      <c r="J7" s="128"/>
      <c r="K7" s="129"/>
      <c r="L7" s="129"/>
      <c r="M7" s="130"/>
      <c r="N7" s="130"/>
      <c r="O7" s="130"/>
      <c r="P7" s="130"/>
      <c r="Q7" s="131"/>
      <c r="R7" s="131"/>
      <c r="S7" s="128"/>
    </row>
    <row r="8" spans="2:19" ht="18.75" x14ac:dyDescent="0.3">
      <c r="B8" s="32" t="s">
        <v>167</v>
      </c>
      <c r="C8" s="27" t="s">
        <v>14</v>
      </c>
      <c r="D8" s="62">
        <v>201</v>
      </c>
      <c r="E8" s="1">
        <v>158</v>
      </c>
      <c r="F8" s="16">
        <v>359</v>
      </c>
      <c r="G8" s="67">
        <v>179.5</v>
      </c>
      <c r="H8" s="1">
        <v>164</v>
      </c>
      <c r="I8" s="1">
        <v>170</v>
      </c>
      <c r="J8" s="1">
        <v>146</v>
      </c>
      <c r="K8" s="16">
        <v>480</v>
      </c>
      <c r="L8" s="53">
        <v>160</v>
      </c>
      <c r="M8" s="1">
        <v>161</v>
      </c>
      <c r="N8" s="1">
        <v>160</v>
      </c>
      <c r="O8" s="1">
        <v>158</v>
      </c>
      <c r="P8" s="1">
        <v>179</v>
      </c>
      <c r="Q8" s="16">
        <v>658</v>
      </c>
      <c r="R8" s="53">
        <v>164.5</v>
      </c>
      <c r="S8" s="81" t="s">
        <v>4</v>
      </c>
    </row>
    <row r="9" spans="2:19" ht="18.75" x14ac:dyDescent="0.3">
      <c r="B9" s="52" t="s">
        <v>172</v>
      </c>
      <c r="C9" s="60" t="s">
        <v>72</v>
      </c>
      <c r="D9" s="50">
        <v>179</v>
      </c>
      <c r="E9" s="50">
        <v>175</v>
      </c>
      <c r="F9" s="20">
        <v>354</v>
      </c>
      <c r="G9" s="68">
        <v>177</v>
      </c>
      <c r="H9" s="50">
        <v>127</v>
      </c>
      <c r="I9" s="50">
        <v>156</v>
      </c>
      <c r="J9" s="50">
        <v>167</v>
      </c>
      <c r="K9" s="20">
        <v>450</v>
      </c>
      <c r="L9" s="55">
        <v>150</v>
      </c>
      <c r="M9" s="50">
        <v>166</v>
      </c>
      <c r="N9" s="50">
        <v>195</v>
      </c>
      <c r="O9" s="63">
        <v>209</v>
      </c>
      <c r="P9" s="50">
        <v>135</v>
      </c>
      <c r="Q9" s="20">
        <v>705</v>
      </c>
      <c r="R9" s="55">
        <v>176.25</v>
      </c>
      <c r="S9" s="51" t="s">
        <v>18</v>
      </c>
    </row>
    <row r="10" spans="2:19" ht="18.75" x14ac:dyDescent="0.3">
      <c r="B10" s="32" t="s">
        <v>175</v>
      </c>
      <c r="C10" s="27" t="s">
        <v>70</v>
      </c>
      <c r="D10" s="62">
        <v>175</v>
      </c>
      <c r="E10" s="1">
        <v>156</v>
      </c>
      <c r="F10" s="16">
        <v>331</v>
      </c>
      <c r="G10" s="67">
        <v>165.5</v>
      </c>
      <c r="H10" s="1">
        <v>151</v>
      </c>
      <c r="I10" s="1">
        <v>158</v>
      </c>
      <c r="J10" s="1">
        <v>143</v>
      </c>
      <c r="K10" s="16">
        <v>452</v>
      </c>
      <c r="L10" s="53">
        <v>150.66666666666666</v>
      </c>
      <c r="M10" s="1">
        <v>158</v>
      </c>
      <c r="N10" s="1">
        <v>139</v>
      </c>
      <c r="O10" s="1">
        <v>107</v>
      </c>
      <c r="P10" s="1">
        <v>147</v>
      </c>
      <c r="Q10" s="16">
        <v>551</v>
      </c>
      <c r="R10" s="53">
        <v>137.75</v>
      </c>
      <c r="S10" s="81" t="s">
        <v>18</v>
      </c>
    </row>
    <row r="11" spans="2:19" ht="18.75" x14ac:dyDescent="0.3">
      <c r="B11" s="52" t="s">
        <v>173</v>
      </c>
      <c r="C11" s="59" t="s">
        <v>32</v>
      </c>
      <c r="D11" s="50">
        <v>149</v>
      </c>
      <c r="E11" s="50">
        <v>163</v>
      </c>
      <c r="F11" s="20">
        <v>312</v>
      </c>
      <c r="G11" s="55">
        <v>156</v>
      </c>
      <c r="H11" s="50">
        <v>154</v>
      </c>
      <c r="I11" s="50">
        <v>136</v>
      </c>
      <c r="J11" s="50">
        <v>165</v>
      </c>
      <c r="K11" s="20">
        <v>455</v>
      </c>
      <c r="L11" s="55">
        <v>151.66666666666666</v>
      </c>
      <c r="M11" s="50">
        <v>158</v>
      </c>
      <c r="N11" s="50">
        <v>135</v>
      </c>
      <c r="O11" s="50">
        <v>167</v>
      </c>
      <c r="P11" s="64">
        <v>169</v>
      </c>
      <c r="Q11" s="20">
        <v>629</v>
      </c>
      <c r="R11" s="61">
        <v>157.25</v>
      </c>
      <c r="S11" s="51" t="s">
        <v>11</v>
      </c>
    </row>
    <row r="12" spans="2:19" ht="18.75" x14ac:dyDescent="0.3">
      <c r="B12" s="32" t="s">
        <v>174</v>
      </c>
      <c r="C12" s="30" t="s">
        <v>120</v>
      </c>
      <c r="D12" s="1">
        <v>116</v>
      </c>
      <c r="E12" s="1">
        <v>159</v>
      </c>
      <c r="F12" s="16">
        <v>275</v>
      </c>
      <c r="G12" s="53">
        <v>137.5</v>
      </c>
      <c r="H12" s="62">
        <v>175</v>
      </c>
      <c r="I12" s="1">
        <v>173</v>
      </c>
      <c r="J12" s="1">
        <v>121</v>
      </c>
      <c r="K12" s="16">
        <v>469</v>
      </c>
      <c r="L12" s="54">
        <v>156.33333333333334</v>
      </c>
      <c r="M12" s="1">
        <v>146</v>
      </c>
      <c r="N12" s="1">
        <v>137</v>
      </c>
      <c r="O12" s="1">
        <v>163</v>
      </c>
      <c r="P12" s="1">
        <v>139</v>
      </c>
      <c r="Q12" s="16">
        <v>585</v>
      </c>
      <c r="R12" s="53">
        <v>146.25</v>
      </c>
      <c r="S12" s="81" t="s">
        <v>10</v>
      </c>
    </row>
    <row r="13" spans="2:19" ht="18.75" x14ac:dyDescent="0.3">
      <c r="B13" s="52" t="s">
        <v>171</v>
      </c>
      <c r="C13" s="59" t="s">
        <v>65</v>
      </c>
      <c r="D13" s="50">
        <v>136</v>
      </c>
      <c r="E13" s="64">
        <v>168</v>
      </c>
      <c r="F13" s="20">
        <v>304</v>
      </c>
      <c r="G13" s="55">
        <v>152</v>
      </c>
      <c r="H13" s="50">
        <v>153</v>
      </c>
      <c r="I13" s="50">
        <v>162</v>
      </c>
      <c r="J13" s="50">
        <v>148</v>
      </c>
      <c r="K13" s="20">
        <v>463</v>
      </c>
      <c r="L13" s="61">
        <v>154.33333333333334</v>
      </c>
      <c r="M13" s="50">
        <v>150</v>
      </c>
      <c r="N13" s="50">
        <v>142</v>
      </c>
      <c r="O13" s="50">
        <v>124</v>
      </c>
      <c r="P13" s="50">
        <v>150</v>
      </c>
      <c r="Q13" s="20">
        <v>566</v>
      </c>
      <c r="R13" s="55">
        <v>141.5</v>
      </c>
      <c r="S13" s="51" t="s">
        <v>4</v>
      </c>
    </row>
    <row r="14" spans="2:19" ht="18.75" x14ac:dyDescent="0.3">
      <c r="B14" s="32" t="s">
        <v>170</v>
      </c>
      <c r="C14" s="30" t="s">
        <v>126</v>
      </c>
      <c r="D14" s="62">
        <v>177</v>
      </c>
      <c r="E14" s="1">
        <v>128</v>
      </c>
      <c r="F14" s="16">
        <v>305</v>
      </c>
      <c r="G14" s="54">
        <v>152.5</v>
      </c>
      <c r="H14" s="1">
        <v>126</v>
      </c>
      <c r="I14" s="1">
        <v>133</v>
      </c>
      <c r="J14" s="1">
        <v>145</v>
      </c>
      <c r="K14" s="16">
        <v>404</v>
      </c>
      <c r="L14" s="53">
        <v>134.66666666666666</v>
      </c>
      <c r="M14" s="1">
        <v>152</v>
      </c>
      <c r="N14" s="1">
        <v>137</v>
      </c>
      <c r="O14" s="1">
        <v>123</v>
      </c>
      <c r="P14" s="1">
        <v>141</v>
      </c>
      <c r="Q14" s="16">
        <v>553</v>
      </c>
      <c r="R14" s="53">
        <v>138.25</v>
      </c>
      <c r="S14" s="81" t="s">
        <v>121</v>
      </c>
    </row>
    <row r="15" spans="2:19" ht="18.75" x14ac:dyDescent="0.3">
      <c r="B15" s="52" t="s">
        <v>168</v>
      </c>
      <c r="C15" s="59" t="s">
        <v>54</v>
      </c>
      <c r="D15" s="50">
        <v>113</v>
      </c>
      <c r="E15" s="50">
        <v>140</v>
      </c>
      <c r="F15" s="20">
        <v>253</v>
      </c>
      <c r="G15" s="55">
        <v>126.5</v>
      </c>
      <c r="H15" s="50">
        <v>165</v>
      </c>
      <c r="I15" s="50">
        <v>144</v>
      </c>
      <c r="J15" s="50">
        <v>139</v>
      </c>
      <c r="K15" s="20">
        <v>448</v>
      </c>
      <c r="L15" s="55">
        <v>149.33333333333334</v>
      </c>
      <c r="M15" s="50">
        <v>139</v>
      </c>
      <c r="N15" s="50">
        <v>129</v>
      </c>
      <c r="O15" s="50">
        <v>146</v>
      </c>
      <c r="P15" s="64">
        <v>192</v>
      </c>
      <c r="Q15" s="20">
        <v>606</v>
      </c>
      <c r="R15" s="61">
        <v>151.5</v>
      </c>
      <c r="S15" s="51" t="s">
        <v>10</v>
      </c>
    </row>
    <row r="16" spans="2:19" ht="18.75" x14ac:dyDescent="0.3">
      <c r="B16" s="32" t="s">
        <v>169</v>
      </c>
      <c r="C16" s="30" t="s">
        <v>68</v>
      </c>
      <c r="D16" s="62">
        <v>163</v>
      </c>
      <c r="E16" s="1">
        <v>109</v>
      </c>
      <c r="F16" s="16">
        <v>272</v>
      </c>
      <c r="G16" s="53">
        <v>136</v>
      </c>
      <c r="H16" s="1">
        <v>134</v>
      </c>
      <c r="I16" s="1">
        <v>162</v>
      </c>
      <c r="J16" s="1">
        <v>146</v>
      </c>
      <c r="K16" s="16">
        <v>442</v>
      </c>
      <c r="L16" s="54">
        <v>147.33333333333334</v>
      </c>
      <c r="M16" s="1">
        <v>131</v>
      </c>
      <c r="N16" s="1">
        <v>130</v>
      </c>
      <c r="O16" s="1">
        <v>134</v>
      </c>
      <c r="P16" s="1">
        <v>130</v>
      </c>
      <c r="Q16" s="16">
        <v>525</v>
      </c>
      <c r="R16" s="53">
        <v>131.25</v>
      </c>
      <c r="S16" s="81" t="s">
        <v>18</v>
      </c>
    </row>
    <row r="17" spans="2:19" ht="18.75" x14ac:dyDescent="0.3">
      <c r="B17" s="52" t="s">
        <v>176</v>
      </c>
      <c r="C17" s="59" t="s">
        <v>56</v>
      </c>
      <c r="D17" s="50">
        <v>140</v>
      </c>
      <c r="E17" s="64">
        <v>143</v>
      </c>
      <c r="F17" s="20">
        <v>283</v>
      </c>
      <c r="G17" s="61">
        <v>141.5</v>
      </c>
      <c r="H17" s="21" t="s">
        <v>166</v>
      </c>
      <c r="I17" s="21" t="s">
        <v>166</v>
      </c>
      <c r="J17" s="21" t="s">
        <v>166</v>
      </c>
      <c r="K17" s="19" t="s">
        <v>166</v>
      </c>
      <c r="L17" s="57" t="s">
        <v>204</v>
      </c>
      <c r="M17" s="21" t="s">
        <v>166</v>
      </c>
      <c r="N17" s="21" t="s">
        <v>166</v>
      </c>
      <c r="O17" s="21" t="s">
        <v>166</v>
      </c>
      <c r="P17" s="21" t="s">
        <v>166</v>
      </c>
      <c r="Q17" s="19" t="s">
        <v>166</v>
      </c>
      <c r="R17" s="57" t="s">
        <v>204</v>
      </c>
      <c r="S17" s="51" t="s">
        <v>64</v>
      </c>
    </row>
    <row r="18" spans="2:19" ht="18.75" x14ac:dyDescent="0.3">
      <c r="B18" s="32" t="s">
        <v>177</v>
      </c>
      <c r="C18" s="30" t="s">
        <v>22</v>
      </c>
      <c r="D18" s="1">
        <v>126</v>
      </c>
      <c r="E18" s="1">
        <v>129</v>
      </c>
      <c r="F18" s="16">
        <v>255</v>
      </c>
      <c r="G18" s="53">
        <v>127.5</v>
      </c>
      <c r="H18" s="1">
        <v>121</v>
      </c>
      <c r="I18" s="1">
        <v>146</v>
      </c>
      <c r="J18" s="1">
        <v>140</v>
      </c>
      <c r="K18" s="16">
        <v>407</v>
      </c>
      <c r="L18" s="53">
        <v>135.66666666666666</v>
      </c>
      <c r="M18" s="1">
        <v>148</v>
      </c>
      <c r="N18" s="62">
        <v>153</v>
      </c>
      <c r="O18" s="1">
        <v>127</v>
      </c>
      <c r="P18" s="1">
        <v>126</v>
      </c>
      <c r="Q18" s="16">
        <v>554</v>
      </c>
      <c r="R18" s="54">
        <v>138.5</v>
      </c>
      <c r="S18" s="81" t="s">
        <v>11</v>
      </c>
    </row>
    <row r="19" spans="2:19" ht="18.75" x14ac:dyDescent="0.3">
      <c r="B19" s="52" t="s">
        <v>178</v>
      </c>
      <c r="C19" s="59" t="s">
        <v>82</v>
      </c>
      <c r="D19" s="50">
        <v>112</v>
      </c>
      <c r="E19" s="50">
        <v>105</v>
      </c>
      <c r="F19" s="20">
        <v>217</v>
      </c>
      <c r="G19" s="55">
        <v>108.5</v>
      </c>
      <c r="H19" s="64">
        <v>157</v>
      </c>
      <c r="I19" s="50">
        <v>117</v>
      </c>
      <c r="J19" s="50">
        <v>136</v>
      </c>
      <c r="K19" s="20">
        <v>410</v>
      </c>
      <c r="L19" s="61">
        <v>136.66666666666666</v>
      </c>
      <c r="M19" s="21" t="s">
        <v>166</v>
      </c>
      <c r="N19" s="21" t="s">
        <v>166</v>
      </c>
      <c r="O19" s="21" t="s">
        <v>166</v>
      </c>
      <c r="P19" s="21" t="s">
        <v>166</v>
      </c>
      <c r="Q19" s="19" t="s">
        <v>166</v>
      </c>
      <c r="R19" s="57" t="s">
        <v>204</v>
      </c>
      <c r="S19" s="51" t="s">
        <v>80</v>
      </c>
    </row>
    <row r="20" spans="2:19" ht="18.75" x14ac:dyDescent="0.3">
      <c r="B20" s="32" t="s">
        <v>179</v>
      </c>
      <c r="C20" s="30" t="s">
        <v>17</v>
      </c>
      <c r="D20" s="1">
        <v>130</v>
      </c>
      <c r="E20" s="1">
        <v>126</v>
      </c>
      <c r="F20" s="16">
        <v>256</v>
      </c>
      <c r="G20" s="53">
        <v>128</v>
      </c>
      <c r="H20" s="1">
        <v>146</v>
      </c>
      <c r="I20" s="1">
        <v>135</v>
      </c>
      <c r="J20" s="1">
        <v>126</v>
      </c>
      <c r="K20" s="16">
        <v>407</v>
      </c>
      <c r="L20" s="54">
        <v>135.66666666666666</v>
      </c>
      <c r="M20" s="1">
        <v>136</v>
      </c>
      <c r="N20" s="1">
        <v>113</v>
      </c>
      <c r="O20" s="62">
        <v>153</v>
      </c>
      <c r="P20" s="1">
        <v>105</v>
      </c>
      <c r="Q20" s="16">
        <v>507</v>
      </c>
      <c r="R20" s="53">
        <v>126.75</v>
      </c>
      <c r="S20" s="81" t="s">
        <v>10</v>
      </c>
    </row>
    <row r="21" spans="2:19" ht="18.75" x14ac:dyDescent="0.3">
      <c r="B21" s="52" t="s">
        <v>180</v>
      </c>
      <c r="C21" s="59" t="s">
        <v>79</v>
      </c>
      <c r="D21" s="50">
        <v>126</v>
      </c>
      <c r="E21" s="50">
        <v>144</v>
      </c>
      <c r="F21" s="20">
        <v>270</v>
      </c>
      <c r="G21" s="61">
        <v>135</v>
      </c>
      <c r="H21" s="50">
        <v>94</v>
      </c>
      <c r="I21" s="50">
        <v>109</v>
      </c>
      <c r="J21" s="50">
        <v>108</v>
      </c>
      <c r="K21" s="20">
        <v>311</v>
      </c>
      <c r="L21" s="55">
        <v>103.66666666666667</v>
      </c>
      <c r="M21" s="64">
        <v>162</v>
      </c>
      <c r="N21" s="50">
        <v>89</v>
      </c>
      <c r="O21" s="50">
        <v>113</v>
      </c>
      <c r="P21" s="50">
        <v>133</v>
      </c>
      <c r="Q21" s="20">
        <v>497</v>
      </c>
      <c r="R21" s="55">
        <v>124.25</v>
      </c>
      <c r="S21" s="51" t="s">
        <v>3</v>
      </c>
    </row>
    <row r="22" spans="2:19" ht="18.75" x14ac:dyDescent="0.3">
      <c r="B22" s="32" t="s">
        <v>181</v>
      </c>
      <c r="C22" s="30" t="s">
        <v>125</v>
      </c>
      <c r="D22" s="1">
        <v>136</v>
      </c>
      <c r="E22" s="1">
        <v>132</v>
      </c>
      <c r="F22" s="16">
        <v>268</v>
      </c>
      <c r="G22" s="54">
        <v>134</v>
      </c>
      <c r="H22" s="1">
        <v>106</v>
      </c>
      <c r="I22" s="1">
        <v>129</v>
      </c>
      <c r="J22" s="1">
        <v>96</v>
      </c>
      <c r="K22" s="16">
        <v>331</v>
      </c>
      <c r="L22" s="53">
        <v>110.33333333333333</v>
      </c>
      <c r="M22" s="1">
        <v>91</v>
      </c>
      <c r="N22" s="1">
        <v>105</v>
      </c>
      <c r="O22" s="62">
        <v>165</v>
      </c>
      <c r="P22" s="1">
        <v>108</v>
      </c>
      <c r="Q22" s="16">
        <v>469</v>
      </c>
      <c r="R22" s="53">
        <v>117.25</v>
      </c>
      <c r="S22" s="81" t="s">
        <v>121</v>
      </c>
    </row>
    <row r="23" spans="2:19" ht="18.75" x14ac:dyDescent="0.3">
      <c r="B23" s="52" t="s">
        <v>182</v>
      </c>
      <c r="C23" s="59" t="s">
        <v>86</v>
      </c>
      <c r="D23" s="50">
        <v>102</v>
      </c>
      <c r="E23" s="50">
        <v>104</v>
      </c>
      <c r="F23" s="20">
        <v>206</v>
      </c>
      <c r="G23" s="55">
        <v>103</v>
      </c>
      <c r="H23" s="64">
        <v>162</v>
      </c>
      <c r="I23" s="50">
        <v>121</v>
      </c>
      <c r="J23" s="50">
        <v>116</v>
      </c>
      <c r="K23" s="20">
        <v>399</v>
      </c>
      <c r="L23" s="61">
        <v>133</v>
      </c>
      <c r="M23" s="21" t="s">
        <v>166</v>
      </c>
      <c r="N23" s="21" t="s">
        <v>166</v>
      </c>
      <c r="O23" s="21" t="s">
        <v>166</v>
      </c>
      <c r="P23" s="21" t="s">
        <v>166</v>
      </c>
      <c r="Q23" s="19" t="s">
        <v>166</v>
      </c>
      <c r="R23" s="57" t="s">
        <v>204</v>
      </c>
      <c r="S23" s="51" t="s">
        <v>38</v>
      </c>
    </row>
    <row r="24" spans="2:19" ht="18.75" x14ac:dyDescent="0.3">
      <c r="B24" s="32" t="s">
        <v>183</v>
      </c>
      <c r="C24" s="30" t="s">
        <v>69</v>
      </c>
      <c r="D24" s="1">
        <v>113</v>
      </c>
      <c r="E24" s="1">
        <v>116</v>
      </c>
      <c r="F24" s="16">
        <v>229</v>
      </c>
      <c r="G24" s="53">
        <v>114.5</v>
      </c>
      <c r="H24" s="1">
        <v>86</v>
      </c>
      <c r="I24" s="1">
        <v>119</v>
      </c>
      <c r="J24" s="1">
        <v>134</v>
      </c>
      <c r="K24" s="16">
        <v>339</v>
      </c>
      <c r="L24" s="53">
        <v>113</v>
      </c>
      <c r="M24" s="1">
        <v>111</v>
      </c>
      <c r="N24" s="1">
        <v>135</v>
      </c>
      <c r="O24" s="1">
        <v>105</v>
      </c>
      <c r="P24" s="62">
        <v>177</v>
      </c>
      <c r="Q24" s="16">
        <v>528</v>
      </c>
      <c r="R24" s="54">
        <v>132</v>
      </c>
      <c r="S24" s="81" t="s">
        <v>18</v>
      </c>
    </row>
    <row r="25" spans="2:19" ht="18.75" x14ac:dyDescent="0.3">
      <c r="B25" s="52" t="s">
        <v>184</v>
      </c>
      <c r="C25" s="59" t="s">
        <v>83</v>
      </c>
      <c r="D25" s="50">
        <v>129</v>
      </c>
      <c r="E25" s="50">
        <v>122</v>
      </c>
      <c r="F25" s="20">
        <v>251</v>
      </c>
      <c r="G25" s="55">
        <v>125.5</v>
      </c>
      <c r="H25" s="50">
        <v>124</v>
      </c>
      <c r="I25" s="50">
        <v>99</v>
      </c>
      <c r="J25" s="64">
        <v>161</v>
      </c>
      <c r="K25" s="20">
        <v>384</v>
      </c>
      <c r="L25" s="61">
        <v>128</v>
      </c>
      <c r="M25" s="21" t="s">
        <v>166</v>
      </c>
      <c r="N25" s="21" t="s">
        <v>166</v>
      </c>
      <c r="O25" s="21" t="s">
        <v>166</v>
      </c>
      <c r="P25" s="21" t="s">
        <v>166</v>
      </c>
      <c r="Q25" s="19" t="s">
        <v>166</v>
      </c>
      <c r="R25" s="57" t="s">
        <v>204</v>
      </c>
      <c r="S25" s="51" t="s">
        <v>80</v>
      </c>
    </row>
    <row r="26" spans="2:19" ht="18.75" x14ac:dyDescent="0.3">
      <c r="B26" s="32" t="s">
        <v>185</v>
      </c>
      <c r="C26" s="30" t="s">
        <v>89</v>
      </c>
      <c r="D26" s="62">
        <v>137</v>
      </c>
      <c r="E26" s="1">
        <v>116</v>
      </c>
      <c r="F26" s="16">
        <v>253</v>
      </c>
      <c r="G26" s="54">
        <v>126.5</v>
      </c>
      <c r="H26" s="14" t="s">
        <v>166</v>
      </c>
      <c r="I26" s="14" t="s">
        <v>166</v>
      </c>
      <c r="J26" s="14" t="s">
        <v>166</v>
      </c>
      <c r="K26" s="17" t="s">
        <v>166</v>
      </c>
      <c r="L26" s="56" t="s">
        <v>204</v>
      </c>
      <c r="M26" s="14" t="s">
        <v>166</v>
      </c>
      <c r="N26" s="14" t="s">
        <v>166</v>
      </c>
      <c r="O26" s="14" t="s">
        <v>166</v>
      </c>
      <c r="P26" s="14" t="s">
        <v>166</v>
      </c>
      <c r="Q26" s="17" t="s">
        <v>166</v>
      </c>
      <c r="R26" s="56" t="s">
        <v>204</v>
      </c>
      <c r="S26" s="81" t="s">
        <v>33</v>
      </c>
    </row>
    <row r="27" spans="2:19" ht="18.75" x14ac:dyDescent="0.3">
      <c r="B27" s="52" t="s">
        <v>186</v>
      </c>
      <c r="C27" s="59" t="s">
        <v>95</v>
      </c>
      <c r="D27" s="50">
        <v>97</v>
      </c>
      <c r="E27" s="64">
        <v>147</v>
      </c>
      <c r="F27" s="20">
        <v>244</v>
      </c>
      <c r="G27" s="61">
        <v>122</v>
      </c>
      <c r="H27" s="21" t="s">
        <v>166</v>
      </c>
      <c r="I27" s="21" t="s">
        <v>166</v>
      </c>
      <c r="J27" s="21" t="s">
        <v>166</v>
      </c>
      <c r="K27" s="19" t="s">
        <v>166</v>
      </c>
      <c r="L27" s="57" t="s">
        <v>204</v>
      </c>
      <c r="M27" s="21" t="s">
        <v>166</v>
      </c>
      <c r="N27" s="21" t="s">
        <v>166</v>
      </c>
      <c r="O27" s="21" t="s">
        <v>166</v>
      </c>
      <c r="P27" s="21" t="s">
        <v>166</v>
      </c>
      <c r="Q27" s="19" t="s">
        <v>166</v>
      </c>
      <c r="R27" s="57" t="s">
        <v>204</v>
      </c>
      <c r="S27" s="51" t="s">
        <v>28</v>
      </c>
    </row>
    <row r="28" spans="2:19" ht="18.75" x14ac:dyDescent="0.3">
      <c r="B28" s="32" t="s">
        <v>187</v>
      </c>
      <c r="C28" s="30" t="s">
        <v>78</v>
      </c>
      <c r="D28" s="1">
        <v>116</v>
      </c>
      <c r="E28" s="62">
        <v>125</v>
      </c>
      <c r="F28" s="16">
        <v>241</v>
      </c>
      <c r="G28" s="54">
        <v>120.5</v>
      </c>
      <c r="H28" s="1">
        <v>100</v>
      </c>
      <c r="I28" s="1">
        <v>101</v>
      </c>
      <c r="J28" s="1">
        <v>112</v>
      </c>
      <c r="K28" s="16">
        <v>313</v>
      </c>
      <c r="L28" s="53">
        <v>104.33333333333333</v>
      </c>
      <c r="M28" s="1">
        <v>104</v>
      </c>
      <c r="N28" s="1">
        <v>91</v>
      </c>
      <c r="O28" s="1">
        <v>108</v>
      </c>
      <c r="P28" s="1">
        <v>95</v>
      </c>
      <c r="Q28" s="16">
        <v>398</v>
      </c>
      <c r="R28" s="53">
        <v>99.5</v>
      </c>
      <c r="S28" s="81" t="s">
        <v>3</v>
      </c>
    </row>
    <row r="29" spans="2:19" ht="18.75" x14ac:dyDescent="0.3">
      <c r="B29" s="52" t="s">
        <v>188</v>
      </c>
      <c r="C29" s="59" t="s">
        <v>203</v>
      </c>
      <c r="D29" s="50">
        <v>117</v>
      </c>
      <c r="E29" s="64">
        <v>121</v>
      </c>
      <c r="F29" s="20">
        <f>D29+E29</f>
        <v>238</v>
      </c>
      <c r="G29" s="61">
        <f>F29/2</f>
        <v>119</v>
      </c>
      <c r="H29" s="21" t="s">
        <v>166</v>
      </c>
      <c r="I29" s="21" t="s">
        <v>166</v>
      </c>
      <c r="J29" s="21" t="s">
        <v>166</v>
      </c>
      <c r="K29" s="19" t="s">
        <v>166</v>
      </c>
      <c r="L29" s="57" t="s">
        <v>204</v>
      </c>
      <c r="M29" s="21" t="s">
        <v>166</v>
      </c>
      <c r="N29" s="21" t="s">
        <v>166</v>
      </c>
      <c r="O29" s="21" t="s">
        <v>166</v>
      </c>
      <c r="P29" s="21" t="s">
        <v>166</v>
      </c>
      <c r="Q29" s="19" t="s">
        <v>166</v>
      </c>
      <c r="R29" s="57" t="s">
        <v>204</v>
      </c>
      <c r="S29" s="51" t="s">
        <v>198</v>
      </c>
    </row>
    <row r="30" spans="2:19" ht="18.75" x14ac:dyDescent="0.3">
      <c r="B30" s="32" t="s">
        <v>189</v>
      </c>
      <c r="C30" s="30" t="s">
        <v>87</v>
      </c>
      <c r="D30" s="1">
        <v>86</v>
      </c>
      <c r="E30" s="62">
        <v>151</v>
      </c>
      <c r="F30" s="16">
        <v>237</v>
      </c>
      <c r="G30" s="54">
        <v>118.5</v>
      </c>
      <c r="H30" s="1">
        <v>98</v>
      </c>
      <c r="I30" s="1">
        <v>93</v>
      </c>
      <c r="J30" s="1">
        <v>81</v>
      </c>
      <c r="K30" s="16">
        <v>272</v>
      </c>
      <c r="L30" s="53">
        <v>90.666666666666671</v>
      </c>
      <c r="M30" s="14" t="s">
        <v>166</v>
      </c>
      <c r="N30" s="14" t="s">
        <v>166</v>
      </c>
      <c r="O30" s="14" t="s">
        <v>166</v>
      </c>
      <c r="P30" s="14" t="s">
        <v>166</v>
      </c>
      <c r="Q30" s="17" t="s">
        <v>166</v>
      </c>
      <c r="R30" s="56" t="s">
        <v>204</v>
      </c>
      <c r="S30" s="81" t="s">
        <v>38</v>
      </c>
    </row>
    <row r="31" spans="2:19" ht="18.75" x14ac:dyDescent="0.3">
      <c r="B31" s="52" t="s">
        <v>190</v>
      </c>
      <c r="C31" s="59" t="s">
        <v>74</v>
      </c>
      <c r="D31" s="50">
        <v>115</v>
      </c>
      <c r="E31" s="50">
        <v>112</v>
      </c>
      <c r="F31" s="20">
        <v>227</v>
      </c>
      <c r="G31" s="55">
        <v>113.5</v>
      </c>
      <c r="H31" s="64">
        <v>158</v>
      </c>
      <c r="I31" s="50">
        <v>99</v>
      </c>
      <c r="J31" s="50">
        <v>95</v>
      </c>
      <c r="K31" s="20">
        <v>352</v>
      </c>
      <c r="L31" s="61">
        <v>117.33333333333333</v>
      </c>
      <c r="M31" s="21" t="s">
        <v>166</v>
      </c>
      <c r="N31" s="21" t="s">
        <v>166</v>
      </c>
      <c r="O31" s="21" t="s">
        <v>166</v>
      </c>
      <c r="P31" s="21" t="s">
        <v>166</v>
      </c>
      <c r="Q31" s="19" t="s">
        <v>166</v>
      </c>
      <c r="R31" s="57" t="s">
        <v>204</v>
      </c>
      <c r="S31" s="51" t="s">
        <v>133</v>
      </c>
    </row>
    <row r="32" spans="2:19" ht="18.75" x14ac:dyDescent="0.3">
      <c r="B32" s="32" t="s">
        <v>242</v>
      </c>
      <c r="C32" s="30" t="s">
        <v>99</v>
      </c>
      <c r="D32" s="62">
        <v>119</v>
      </c>
      <c r="E32" s="1">
        <v>112</v>
      </c>
      <c r="F32" s="16">
        <v>231</v>
      </c>
      <c r="G32" s="54">
        <v>115.5</v>
      </c>
      <c r="H32" s="1">
        <v>87</v>
      </c>
      <c r="I32" s="1">
        <v>108</v>
      </c>
      <c r="J32" s="1">
        <v>99</v>
      </c>
      <c r="K32" s="16">
        <v>294</v>
      </c>
      <c r="L32" s="53">
        <v>98</v>
      </c>
      <c r="M32" s="14" t="s">
        <v>166</v>
      </c>
      <c r="N32" s="14" t="s">
        <v>166</v>
      </c>
      <c r="O32" s="14" t="s">
        <v>166</v>
      </c>
      <c r="P32" s="14" t="s">
        <v>166</v>
      </c>
      <c r="Q32" s="17" t="s">
        <v>166</v>
      </c>
      <c r="R32" s="56" t="s">
        <v>204</v>
      </c>
      <c r="S32" s="81" t="s">
        <v>106</v>
      </c>
    </row>
    <row r="33" spans="2:19" ht="18.75" x14ac:dyDescent="0.3">
      <c r="B33" s="52" t="s">
        <v>242</v>
      </c>
      <c r="C33" s="59" t="s">
        <v>93</v>
      </c>
      <c r="D33" s="50">
        <v>101</v>
      </c>
      <c r="E33" s="64">
        <v>130</v>
      </c>
      <c r="F33" s="20">
        <v>231</v>
      </c>
      <c r="G33" s="61">
        <v>115.5</v>
      </c>
      <c r="H33" s="21" t="s">
        <v>166</v>
      </c>
      <c r="I33" s="21" t="s">
        <v>166</v>
      </c>
      <c r="J33" s="21" t="s">
        <v>166</v>
      </c>
      <c r="K33" s="19" t="s">
        <v>166</v>
      </c>
      <c r="L33" s="57" t="s">
        <v>204</v>
      </c>
      <c r="M33" s="21" t="s">
        <v>166</v>
      </c>
      <c r="N33" s="21" t="s">
        <v>166</v>
      </c>
      <c r="O33" s="21" t="s">
        <v>166</v>
      </c>
      <c r="P33" s="21" t="s">
        <v>166</v>
      </c>
      <c r="Q33" s="19" t="s">
        <v>166</v>
      </c>
      <c r="R33" s="57" t="s">
        <v>204</v>
      </c>
      <c r="S33" s="51" t="s">
        <v>28</v>
      </c>
    </row>
    <row r="34" spans="2:19" ht="18.75" x14ac:dyDescent="0.3">
      <c r="B34" s="32" t="s">
        <v>193</v>
      </c>
      <c r="C34" s="30" t="s">
        <v>77</v>
      </c>
      <c r="D34" s="1">
        <v>113</v>
      </c>
      <c r="E34" s="1">
        <v>110</v>
      </c>
      <c r="F34" s="16">
        <v>223</v>
      </c>
      <c r="G34" s="54">
        <v>111.5</v>
      </c>
      <c r="H34" s="1">
        <v>96</v>
      </c>
      <c r="I34" s="1">
        <v>110</v>
      </c>
      <c r="J34" s="1">
        <v>114</v>
      </c>
      <c r="K34" s="16">
        <v>320</v>
      </c>
      <c r="L34" s="53">
        <v>106.66666666666667</v>
      </c>
      <c r="M34" s="1">
        <v>105</v>
      </c>
      <c r="N34" s="62">
        <v>116</v>
      </c>
      <c r="O34" s="1">
        <v>97</v>
      </c>
      <c r="P34" s="1">
        <v>97</v>
      </c>
      <c r="Q34" s="16">
        <v>415</v>
      </c>
      <c r="R34" s="53">
        <v>103.75</v>
      </c>
      <c r="S34" s="81" t="s">
        <v>3</v>
      </c>
    </row>
    <row r="35" spans="2:19" ht="18.75" x14ac:dyDescent="0.3">
      <c r="B35" s="52" t="s">
        <v>194</v>
      </c>
      <c r="C35" s="59" t="s">
        <v>15</v>
      </c>
      <c r="D35" s="50">
        <v>93</v>
      </c>
      <c r="E35" s="50">
        <v>84</v>
      </c>
      <c r="F35" s="20">
        <v>177</v>
      </c>
      <c r="G35" s="55">
        <v>88.5</v>
      </c>
      <c r="H35" s="64">
        <v>125</v>
      </c>
      <c r="I35" s="50">
        <v>109</v>
      </c>
      <c r="J35" s="50">
        <v>99</v>
      </c>
      <c r="K35" s="20">
        <v>333</v>
      </c>
      <c r="L35" s="61">
        <v>111</v>
      </c>
      <c r="M35" s="50">
        <v>79</v>
      </c>
      <c r="N35" s="50">
        <v>118</v>
      </c>
      <c r="O35" s="50">
        <v>119</v>
      </c>
      <c r="P35" s="50">
        <v>111</v>
      </c>
      <c r="Q35" s="20">
        <v>427</v>
      </c>
      <c r="R35" s="55">
        <v>106.75</v>
      </c>
      <c r="S35" s="51" t="s">
        <v>3</v>
      </c>
    </row>
    <row r="36" spans="2:19" ht="18.75" x14ac:dyDescent="0.3">
      <c r="B36" s="32" t="s">
        <v>243</v>
      </c>
      <c r="C36" s="30" t="s">
        <v>81</v>
      </c>
      <c r="D36" s="1">
        <v>109</v>
      </c>
      <c r="E36" s="1">
        <v>100</v>
      </c>
      <c r="F36" s="16">
        <v>209</v>
      </c>
      <c r="G36" s="53">
        <v>104.5</v>
      </c>
      <c r="H36" s="1">
        <v>113</v>
      </c>
      <c r="I36" s="62">
        <v>114</v>
      </c>
      <c r="J36" s="1">
        <v>105</v>
      </c>
      <c r="K36" s="16">
        <v>332</v>
      </c>
      <c r="L36" s="54">
        <v>110.66666666666667</v>
      </c>
      <c r="M36" s="14" t="s">
        <v>166</v>
      </c>
      <c r="N36" s="14" t="s">
        <v>166</v>
      </c>
      <c r="O36" s="14" t="s">
        <v>166</v>
      </c>
      <c r="P36" s="14" t="s">
        <v>166</v>
      </c>
      <c r="Q36" s="17" t="s">
        <v>166</v>
      </c>
      <c r="R36" s="56" t="s">
        <v>204</v>
      </c>
      <c r="S36" s="81" t="s">
        <v>80</v>
      </c>
    </row>
    <row r="37" spans="2:19" ht="18.75" x14ac:dyDescent="0.3">
      <c r="B37" s="52" t="s">
        <v>243</v>
      </c>
      <c r="C37" s="59" t="s">
        <v>145</v>
      </c>
      <c r="D37" s="50">
        <v>101</v>
      </c>
      <c r="E37" s="50">
        <v>89</v>
      </c>
      <c r="F37" s="20">
        <v>190</v>
      </c>
      <c r="G37" s="55">
        <v>95</v>
      </c>
      <c r="H37" s="50">
        <v>111</v>
      </c>
      <c r="I37" s="50">
        <v>92</v>
      </c>
      <c r="J37" s="64">
        <v>129</v>
      </c>
      <c r="K37" s="20">
        <v>332</v>
      </c>
      <c r="L37" s="61">
        <v>110.66666666666667</v>
      </c>
      <c r="M37" s="21" t="s">
        <v>166</v>
      </c>
      <c r="N37" s="21" t="s">
        <v>166</v>
      </c>
      <c r="O37" s="21" t="s">
        <v>166</v>
      </c>
      <c r="P37" s="21" t="s">
        <v>166</v>
      </c>
      <c r="Q37" s="19" t="s">
        <v>166</v>
      </c>
      <c r="R37" s="57" t="s">
        <v>204</v>
      </c>
      <c r="S37" s="51" t="s">
        <v>106</v>
      </c>
    </row>
    <row r="38" spans="2:19" ht="18.75" x14ac:dyDescent="0.3">
      <c r="B38" s="32" t="s">
        <v>206</v>
      </c>
      <c r="C38" s="30" t="s">
        <v>84</v>
      </c>
      <c r="D38" s="1">
        <v>107</v>
      </c>
      <c r="E38" s="62">
        <v>113</v>
      </c>
      <c r="F38" s="16">
        <v>220</v>
      </c>
      <c r="G38" s="54">
        <v>110</v>
      </c>
      <c r="H38" s="1">
        <v>106</v>
      </c>
      <c r="I38" s="1">
        <v>100</v>
      </c>
      <c r="J38" s="1">
        <v>105</v>
      </c>
      <c r="K38" s="16">
        <v>311</v>
      </c>
      <c r="L38" s="53">
        <v>103.66666666666667</v>
      </c>
      <c r="M38" s="14" t="s">
        <v>166</v>
      </c>
      <c r="N38" s="14" t="s">
        <v>166</v>
      </c>
      <c r="O38" s="14" t="s">
        <v>166</v>
      </c>
      <c r="P38" s="14" t="s">
        <v>166</v>
      </c>
      <c r="Q38" s="17" t="s">
        <v>166</v>
      </c>
      <c r="R38" s="56" t="s">
        <v>204</v>
      </c>
      <c r="S38" s="81" t="s">
        <v>80</v>
      </c>
    </row>
    <row r="39" spans="2:19" ht="18.75" x14ac:dyDescent="0.3">
      <c r="B39" s="52" t="s">
        <v>207</v>
      </c>
      <c r="C39" s="59" t="s">
        <v>149</v>
      </c>
      <c r="D39" s="64">
        <v>132</v>
      </c>
      <c r="E39" s="50">
        <v>87</v>
      </c>
      <c r="F39" s="20">
        <v>219</v>
      </c>
      <c r="G39" s="61">
        <v>109.5</v>
      </c>
      <c r="H39" s="21" t="s">
        <v>166</v>
      </c>
      <c r="I39" s="21" t="s">
        <v>166</v>
      </c>
      <c r="J39" s="21" t="s">
        <v>166</v>
      </c>
      <c r="K39" s="19" t="s">
        <v>166</v>
      </c>
      <c r="L39" s="57" t="s">
        <v>204</v>
      </c>
      <c r="M39" s="21" t="s">
        <v>166</v>
      </c>
      <c r="N39" s="21" t="s">
        <v>166</v>
      </c>
      <c r="O39" s="21" t="s">
        <v>166</v>
      </c>
      <c r="P39" s="21" t="s">
        <v>166</v>
      </c>
      <c r="Q39" s="19" t="s">
        <v>166</v>
      </c>
      <c r="R39" s="57" t="s">
        <v>204</v>
      </c>
      <c r="S39" s="51" t="s">
        <v>64</v>
      </c>
    </row>
    <row r="40" spans="2:19" ht="18.75" x14ac:dyDescent="0.3">
      <c r="B40" s="32" t="s">
        <v>208</v>
      </c>
      <c r="C40" s="30" t="s">
        <v>141</v>
      </c>
      <c r="D40" s="1">
        <v>103</v>
      </c>
      <c r="E40" s="62">
        <v>112</v>
      </c>
      <c r="F40" s="16">
        <v>215</v>
      </c>
      <c r="G40" s="54">
        <v>107.5</v>
      </c>
      <c r="H40" s="14" t="s">
        <v>166</v>
      </c>
      <c r="I40" s="14" t="s">
        <v>166</v>
      </c>
      <c r="J40" s="14" t="s">
        <v>166</v>
      </c>
      <c r="K40" s="17" t="s">
        <v>166</v>
      </c>
      <c r="L40" s="56" t="s">
        <v>204</v>
      </c>
      <c r="M40" s="14" t="s">
        <v>166</v>
      </c>
      <c r="N40" s="14" t="s">
        <v>166</v>
      </c>
      <c r="O40" s="14" t="s">
        <v>166</v>
      </c>
      <c r="P40" s="14" t="s">
        <v>166</v>
      </c>
      <c r="Q40" s="17" t="s">
        <v>166</v>
      </c>
      <c r="R40" s="56" t="s">
        <v>204</v>
      </c>
      <c r="S40" s="81" t="s">
        <v>137</v>
      </c>
    </row>
    <row r="41" spans="2:19" ht="18.75" x14ac:dyDescent="0.3">
      <c r="B41" s="52" t="s">
        <v>244</v>
      </c>
      <c r="C41" s="59" t="s">
        <v>52</v>
      </c>
      <c r="D41" s="50">
        <v>97</v>
      </c>
      <c r="E41" s="50">
        <v>117</v>
      </c>
      <c r="F41" s="20">
        <v>214</v>
      </c>
      <c r="G41" s="61">
        <v>107</v>
      </c>
      <c r="H41" s="50">
        <v>69</v>
      </c>
      <c r="I41" s="50">
        <v>99</v>
      </c>
      <c r="J41" s="64">
        <v>130</v>
      </c>
      <c r="K41" s="20">
        <v>298</v>
      </c>
      <c r="L41" s="55">
        <v>99.333333333333329</v>
      </c>
      <c r="M41" s="21" t="s">
        <v>166</v>
      </c>
      <c r="N41" s="21" t="s">
        <v>166</v>
      </c>
      <c r="O41" s="21" t="s">
        <v>166</v>
      </c>
      <c r="P41" s="21" t="s">
        <v>166</v>
      </c>
      <c r="Q41" s="19" t="s">
        <v>166</v>
      </c>
      <c r="R41" s="57" t="s">
        <v>204</v>
      </c>
      <c r="S41" s="51" t="s">
        <v>165</v>
      </c>
    </row>
    <row r="42" spans="2:19" ht="18.75" x14ac:dyDescent="0.3">
      <c r="B42" s="32" t="s">
        <v>244</v>
      </c>
      <c r="C42" s="30" t="s">
        <v>143</v>
      </c>
      <c r="D42" s="1">
        <v>91</v>
      </c>
      <c r="E42" s="1">
        <v>106</v>
      </c>
      <c r="F42" s="16">
        <v>197</v>
      </c>
      <c r="G42" s="53">
        <v>98.5</v>
      </c>
      <c r="H42" s="1">
        <v>113</v>
      </c>
      <c r="I42" s="62">
        <v>126</v>
      </c>
      <c r="J42" s="1">
        <v>82</v>
      </c>
      <c r="K42" s="16">
        <v>321</v>
      </c>
      <c r="L42" s="54">
        <v>107</v>
      </c>
      <c r="M42" s="14" t="s">
        <v>166</v>
      </c>
      <c r="N42" s="14" t="s">
        <v>166</v>
      </c>
      <c r="O42" s="14" t="s">
        <v>166</v>
      </c>
      <c r="P42" s="14" t="s">
        <v>166</v>
      </c>
      <c r="Q42" s="17" t="s">
        <v>166</v>
      </c>
      <c r="R42" s="56" t="s">
        <v>204</v>
      </c>
      <c r="S42" s="81" t="s">
        <v>106</v>
      </c>
    </row>
    <row r="43" spans="2:19" ht="18.75" x14ac:dyDescent="0.3">
      <c r="B43" s="52" t="s">
        <v>209</v>
      </c>
      <c r="C43" s="59" t="s">
        <v>88</v>
      </c>
      <c r="D43" s="64">
        <v>126</v>
      </c>
      <c r="E43" s="50">
        <v>87</v>
      </c>
      <c r="F43" s="20">
        <v>213</v>
      </c>
      <c r="G43" s="61">
        <v>106.5</v>
      </c>
      <c r="H43" s="50">
        <v>91</v>
      </c>
      <c r="I43" s="50">
        <v>92</v>
      </c>
      <c r="J43" s="50">
        <v>122</v>
      </c>
      <c r="K43" s="20">
        <v>305</v>
      </c>
      <c r="L43" s="55">
        <v>101.66666666666667</v>
      </c>
      <c r="M43" s="21" t="s">
        <v>166</v>
      </c>
      <c r="N43" s="21" t="s">
        <v>166</v>
      </c>
      <c r="O43" s="21" t="s">
        <v>166</v>
      </c>
      <c r="P43" s="21" t="s">
        <v>166</v>
      </c>
      <c r="Q43" s="19" t="s">
        <v>166</v>
      </c>
      <c r="R43" s="57" t="s">
        <v>204</v>
      </c>
      <c r="S43" s="51" t="s">
        <v>38</v>
      </c>
    </row>
    <row r="44" spans="2:19" ht="18.75" x14ac:dyDescent="0.3">
      <c r="B44" s="32" t="s">
        <v>210</v>
      </c>
      <c r="C44" s="30" t="s">
        <v>202</v>
      </c>
      <c r="D44" s="1">
        <v>100</v>
      </c>
      <c r="E44" s="62">
        <v>110</v>
      </c>
      <c r="F44" s="16">
        <f>D44+E44</f>
        <v>210</v>
      </c>
      <c r="G44" s="54">
        <f>F44/2</f>
        <v>105</v>
      </c>
      <c r="H44" s="14" t="s">
        <v>166</v>
      </c>
      <c r="I44" s="14" t="s">
        <v>166</v>
      </c>
      <c r="J44" s="14" t="s">
        <v>166</v>
      </c>
      <c r="K44" s="17" t="s">
        <v>166</v>
      </c>
      <c r="L44" s="56" t="s">
        <v>204</v>
      </c>
      <c r="M44" s="14" t="s">
        <v>166</v>
      </c>
      <c r="N44" s="14" t="s">
        <v>166</v>
      </c>
      <c r="O44" s="14" t="s">
        <v>166</v>
      </c>
      <c r="P44" s="14" t="s">
        <v>166</v>
      </c>
      <c r="Q44" s="17" t="s">
        <v>166</v>
      </c>
      <c r="R44" s="56" t="s">
        <v>204</v>
      </c>
      <c r="S44" s="81" t="s">
        <v>198</v>
      </c>
    </row>
    <row r="45" spans="2:19" ht="18.75" x14ac:dyDescent="0.3">
      <c r="B45" s="52" t="s">
        <v>211</v>
      </c>
      <c r="C45" s="59" t="s">
        <v>96</v>
      </c>
      <c r="D45" s="64">
        <v>118</v>
      </c>
      <c r="E45" s="50">
        <v>87</v>
      </c>
      <c r="F45" s="20">
        <v>205</v>
      </c>
      <c r="G45" s="61">
        <v>102.5</v>
      </c>
      <c r="H45" s="21" t="s">
        <v>166</v>
      </c>
      <c r="I45" s="21" t="s">
        <v>166</v>
      </c>
      <c r="J45" s="21" t="s">
        <v>166</v>
      </c>
      <c r="K45" s="19" t="s">
        <v>166</v>
      </c>
      <c r="L45" s="55"/>
      <c r="M45" s="21" t="s">
        <v>166</v>
      </c>
      <c r="N45" s="21" t="s">
        <v>166</v>
      </c>
      <c r="O45" s="21" t="s">
        <v>166</v>
      </c>
      <c r="P45" s="21" t="s">
        <v>166</v>
      </c>
      <c r="Q45" s="19" t="s">
        <v>166</v>
      </c>
      <c r="R45" s="57" t="s">
        <v>204</v>
      </c>
      <c r="S45" s="51" t="s">
        <v>5</v>
      </c>
    </row>
    <row r="46" spans="2:19" ht="18.75" x14ac:dyDescent="0.3">
      <c r="B46" s="32" t="s">
        <v>212</v>
      </c>
      <c r="C46" s="30" t="s">
        <v>85</v>
      </c>
      <c r="D46" s="1">
        <v>102</v>
      </c>
      <c r="E46" s="1">
        <v>100</v>
      </c>
      <c r="F46" s="16">
        <v>202</v>
      </c>
      <c r="G46" s="53">
        <v>101</v>
      </c>
      <c r="H46" s="62">
        <v>122</v>
      </c>
      <c r="I46" s="1">
        <v>104</v>
      </c>
      <c r="J46" s="1">
        <v>77</v>
      </c>
      <c r="K46" s="16">
        <v>303</v>
      </c>
      <c r="L46" s="54">
        <v>101</v>
      </c>
      <c r="M46" s="14" t="s">
        <v>166</v>
      </c>
      <c r="N46" s="14" t="s">
        <v>166</v>
      </c>
      <c r="O46" s="14" t="s">
        <v>166</v>
      </c>
      <c r="P46" s="14" t="s">
        <v>166</v>
      </c>
      <c r="Q46" s="17" t="s">
        <v>166</v>
      </c>
      <c r="R46" s="56" t="s">
        <v>204</v>
      </c>
      <c r="S46" s="81" t="s">
        <v>38</v>
      </c>
    </row>
    <row r="47" spans="2:19" ht="18.75" x14ac:dyDescent="0.3">
      <c r="B47" s="52" t="s">
        <v>213</v>
      </c>
      <c r="C47" s="59" t="s">
        <v>144</v>
      </c>
      <c r="D47" s="64">
        <v>124</v>
      </c>
      <c r="E47" s="50">
        <v>75</v>
      </c>
      <c r="F47" s="20">
        <v>199</v>
      </c>
      <c r="G47" s="61">
        <v>99.5</v>
      </c>
      <c r="H47" s="50">
        <v>90</v>
      </c>
      <c r="I47" s="50">
        <v>115</v>
      </c>
      <c r="J47" s="50">
        <v>90</v>
      </c>
      <c r="K47" s="20">
        <v>295</v>
      </c>
      <c r="L47" s="55">
        <v>98.333333333333329</v>
      </c>
      <c r="M47" s="21" t="s">
        <v>166</v>
      </c>
      <c r="N47" s="21" t="s">
        <v>166</v>
      </c>
      <c r="O47" s="21" t="s">
        <v>166</v>
      </c>
      <c r="P47" s="21" t="s">
        <v>166</v>
      </c>
      <c r="Q47" s="19" t="s">
        <v>166</v>
      </c>
      <c r="R47" s="57" t="s">
        <v>204</v>
      </c>
      <c r="S47" s="51" t="s">
        <v>106</v>
      </c>
    </row>
    <row r="48" spans="2:19" ht="18.75" x14ac:dyDescent="0.3">
      <c r="B48" s="32" t="s">
        <v>214</v>
      </c>
      <c r="C48" s="30" t="s">
        <v>135</v>
      </c>
      <c r="D48" s="1">
        <v>104</v>
      </c>
      <c r="E48" s="1">
        <v>84</v>
      </c>
      <c r="F48" s="16">
        <v>188</v>
      </c>
      <c r="G48" s="53">
        <v>94</v>
      </c>
      <c r="H48" s="1">
        <v>87</v>
      </c>
      <c r="I48" s="62">
        <v>121</v>
      </c>
      <c r="J48" s="1">
        <v>89</v>
      </c>
      <c r="K48" s="16">
        <v>297</v>
      </c>
      <c r="L48" s="54">
        <v>99</v>
      </c>
      <c r="M48" s="14" t="s">
        <v>166</v>
      </c>
      <c r="N48" s="14" t="s">
        <v>166</v>
      </c>
      <c r="O48" s="14" t="s">
        <v>166</v>
      </c>
      <c r="P48" s="14" t="s">
        <v>166</v>
      </c>
      <c r="Q48" s="17" t="s">
        <v>166</v>
      </c>
      <c r="R48" s="56" t="s">
        <v>204</v>
      </c>
      <c r="S48" s="81" t="s">
        <v>133</v>
      </c>
    </row>
    <row r="49" spans="2:19" ht="18.75" x14ac:dyDescent="0.3">
      <c r="B49" s="52" t="s">
        <v>215</v>
      </c>
      <c r="C49" s="59" t="s">
        <v>98</v>
      </c>
      <c r="D49" s="64">
        <v>106</v>
      </c>
      <c r="E49" s="50">
        <v>90</v>
      </c>
      <c r="F49" s="20">
        <v>196</v>
      </c>
      <c r="G49" s="61">
        <v>98</v>
      </c>
      <c r="H49" s="21" t="s">
        <v>166</v>
      </c>
      <c r="I49" s="21" t="s">
        <v>166</v>
      </c>
      <c r="J49" s="21" t="s">
        <v>166</v>
      </c>
      <c r="K49" s="19" t="s">
        <v>166</v>
      </c>
      <c r="L49" s="55"/>
      <c r="M49" s="21" t="s">
        <v>166</v>
      </c>
      <c r="N49" s="21" t="s">
        <v>166</v>
      </c>
      <c r="O49" s="21" t="s">
        <v>166</v>
      </c>
      <c r="P49" s="21" t="s">
        <v>166</v>
      </c>
      <c r="Q49" s="19" t="s">
        <v>166</v>
      </c>
      <c r="R49" s="57" t="s">
        <v>204</v>
      </c>
      <c r="S49" s="51" t="s">
        <v>5</v>
      </c>
    </row>
    <row r="50" spans="2:19" ht="18.75" x14ac:dyDescent="0.3">
      <c r="B50" s="32" t="s">
        <v>216</v>
      </c>
      <c r="C50" s="30" t="s">
        <v>139</v>
      </c>
      <c r="D50" s="62">
        <v>109</v>
      </c>
      <c r="E50" s="1">
        <v>84</v>
      </c>
      <c r="F50" s="16">
        <v>193</v>
      </c>
      <c r="G50" s="54">
        <v>96.5</v>
      </c>
      <c r="H50" s="1">
        <v>80</v>
      </c>
      <c r="I50" s="1">
        <v>73</v>
      </c>
      <c r="J50" s="1">
        <v>69</v>
      </c>
      <c r="K50" s="16">
        <v>222</v>
      </c>
      <c r="L50" s="53">
        <v>74</v>
      </c>
      <c r="M50" s="14" t="s">
        <v>166</v>
      </c>
      <c r="N50" s="14" t="s">
        <v>166</v>
      </c>
      <c r="O50" s="14" t="s">
        <v>166</v>
      </c>
      <c r="P50" s="14" t="s">
        <v>166</v>
      </c>
      <c r="Q50" s="17" t="s">
        <v>166</v>
      </c>
      <c r="R50" s="56" t="s">
        <v>204</v>
      </c>
      <c r="S50" s="81" t="s">
        <v>137</v>
      </c>
    </row>
    <row r="51" spans="2:19" ht="18.75" x14ac:dyDescent="0.3">
      <c r="B51" s="52" t="s">
        <v>217</v>
      </c>
      <c r="C51" s="59" t="s">
        <v>131</v>
      </c>
      <c r="D51" s="50">
        <v>71</v>
      </c>
      <c r="E51" s="50">
        <v>77</v>
      </c>
      <c r="F51" s="20">
        <v>148</v>
      </c>
      <c r="G51" s="55">
        <v>74</v>
      </c>
      <c r="H51" s="50">
        <v>92</v>
      </c>
      <c r="I51" s="50">
        <v>64</v>
      </c>
      <c r="J51" s="64">
        <v>114</v>
      </c>
      <c r="K51" s="20">
        <v>270</v>
      </c>
      <c r="L51" s="55">
        <v>90</v>
      </c>
      <c r="M51" s="50">
        <v>96</v>
      </c>
      <c r="N51" s="50">
        <v>93</v>
      </c>
      <c r="O51" s="50">
        <v>109</v>
      </c>
      <c r="P51" s="50">
        <v>80</v>
      </c>
      <c r="Q51" s="20">
        <v>378</v>
      </c>
      <c r="R51" s="61">
        <v>94.5</v>
      </c>
      <c r="S51" s="51" t="s">
        <v>11</v>
      </c>
    </row>
    <row r="52" spans="2:19" ht="18.75" x14ac:dyDescent="0.3">
      <c r="B52" s="32" t="s">
        <v>218</v>
      </c>
      <c r="C52" s="30" t="s">
        <v>159</v>
      </c>
      <c r="D52" s="14" t="s">
        <v>166</v>
      </c>
      <c r="E52" s="14" t="s">
        <v>166</v>
      </c>
      <c r="F52" s="17" t="s">
        <v>166</v>
      </c>
      <c r="G52" s="56" t="s">
        <v>204</v>
      </c>
      <c r="H52" s="1">
        <v>55</v>
      </c>
      <c r="I52" s="1">
        <v>87</v>
      </c>
      <c r="J52" s="1">
        <v>58</v>
      </c>
      <c r="K52" s="16">
        <v>200</v>
      </c>
      <c r="L52" s="53">
        <v>66.666666666666671</v>
      </c>
      <c r="M52" s="62">
        <v>113</v>
      </c>
      <c r="N52" s="1">
        <v>80</v>
      </c>
      <c r="O52" s="1">
        <v>103</v>
      </c>
      <c r="P52" s="1">
        <v>77</v>
      </c>
      <c r="Q52" s="16">
        <v>373</v>
      </c>
      <c r="R52" s="54">
        <v>93.25</v>
      </c>
      <c r="S52" s="81" t="s">
        <v>11</v>
      </c>
    </row>
    <row r="53" spans="2:19" ht="18.75" x14ac:dyDescent="0.3">
      <c r="B53" s="52" t="s">
        <v>219</v>
      </c>
      <c r="C53" s="59" t="s">
        <v>94</v>
      </c>
      <c r="D53" s="50">
        <v>88</v>
      </c>
      <c r="E53" s="64">
        <v>88</v>
      </c>
      <c r="F53" s="20">
        <v>176</v>
      </c>
      <c r="G53" s="61">
        <v>88</v>
      </c>
      <c r="H53" s="21" t="s">
        <v>166</v>
      </c>
      <c r="I53" s="21" t="s">
        <v>166</v>
      </c>
      <c r="J53" s="21" t="s">
        <v>166</v>
      </c>
      <c r="K53" s="19" t="s">
        <v>166</v>
      </c>
      <c r="L53" s="57" t="s">
        <v>204</v>
      </c>
      <c r="M53" s="21" t="s">
        <v>166</v>
      </c>
      <c r="N53" s="21" t="s">
        <v>166</v>
      </c>
      <c r="O53" s="21" t="s">
        <v>166</v>
      </c>
      <c r="P53" s="21" t="s">
        <v>166</v>
      </c>
      <c r="Q53" s="19" t="s">
        <v>166</v>
      </c>
      <c r="R53" s="57" t="s">
        <v>204</v>
      </c>
      <c r="S53" s="51" t="s">
        <v>28</v>
      </c>
    </row>
    <row r="54" spans="2:19" ht="18.75" x14ac:dyDescent="0.3">
      <c r="B54" s="32" t="s">
        <v>220</v>
      </c>
      <c r="C54" s="30" t="s">
        <v>36</v>
      </c>
      <c r="D54" s="1">
        <v>59</v>
      </c>
      <c r="E54" s="62">
        <v>115</v>
      </c>
      <c r="F54" s="16">
        <v>174</v>
      </c>
      <c r="G54" s="54">
        <v>87</v>
      </c>
      <c r="H54" s="14" t="s">
        <v>166</v>
      </c>
      <c r="I54" s="14" t="s">
        <v>166</v>
      </c>
      <c r="J54" s="14" t="s">
        <v>166</v>
      </c>
      <c r="K54" s="17" t="s">
        <v>166</v>
      </c>
      <c r="L54" s="56" t="s">
        <v>204</v>
      </c>
      <c r="M54" s="14" t="s">
        <v>166</v>
      </c>
      <c r="N54" s="14" t="s">
        <v>166</v>
      </c>
      <c r="O54" s="14" t="s">
        <v>166</v>
      </c>
      <c r="P54" s="14" t="s">
        <v>166</v>
      </c>
      <c r="Q54" s="17" t="s">
        <v>166</v>
      </c>
      <c r="R54" s="56" t="s">
        <v>204</v>
      </c>
      <c r="S54" s="81" t="s">
        <v>34</v>
      </c>
    </row>
    <row r="55" spans="2:19" ht="18.75" x14ac:dyDescent="0.3">
      <c r="B55" s="52" t="s">
        <v>221</v>
      </c>
      <c r="C55" s="59" t="s">
        <v>134</v>
      </c>
      <c r="D55" s="50">
        <v>89</v>
      </c>
      <c r="E55" s="50">
        <v>65</v>
      </c>
      <c r="F55" s="20">
        <v>154</v>
      </c>
      <c r="G55" s="55">
        <v>77</v>
      </c>
      <c r="H55" s="64">
        <v>103</v>
      </c>
      <c r="I55" s="50">
        <v>74</v>
      </c>
      <c r="J55" s="50">
        <v>75</v>
      </c>
      <c r="K55" s="20">
        <v>252</v>
      </c>
      <c r="L55" s="61">
        <v>84</v>
      </c>
      <c r="M55" s="21" t="s">
        <v>166</v>
      </c>
      <c r="N55" s="21" t="s">
        <v>166</v>
      </c>
      <c r="O55" s="21" t="s">
        <v>166</v>
      </c>
      <c r="P55" s="21" t="s">
        <v>166</v>
      </c>
      <c r="Q55" s="19" t="s">
        <v>166</v>
      </c>
      <c r="R55" s="57" t="s">
        <v>204</v>
      </c>
      <c r="S55" s="51" t="s">
        <v>133</v>
      </c>
    </row>
    <row r="56" spans="2:19" ht="18.75" x14ac:dyDescent="0.3">
      <c r="B56" s="32" t="s">
        <v>222</v>
      </c>
      <c r="C56" s="30" t="s">
        <v>142</v>
      </c>
      <c r="D56" s="1">
        <v>80</v>
      </c>
      <c r="E56" s="1">
        <v>87</v>
      </c>
      <c r="F56" s="16">
        <v>167</v>
      </c>
      <c r="G56" s="54">
        <v>83.5</v>
      </c>
      <c r="H56" s="62">
        <v>89</v>
      </c>
      <c r="I56" s="1">
        <v>75</v>
      </c>
      <c r="J56" s="1">
        <v>76</v>
      </c>
      <c r="K56" s="16">
        <v>240</v>
      </c>
      <c r="L56" s="53">
        <v>80</v>
      </c>
      <c r="M56" s="14" t="s">
        <v>166</v>
      </c>
      <c r="N56" s="14" t="s">
        <v>166</v>
      </c>
      <c r="O56" s="14" t="s">
        <v>166</v>
      </c>
      <c r="P56" s="14" t="s">
        <v>166</v>
      </c>
      <c r="Q56" s="17" t="s">
        <v>166</v>
      </c>
      <c r="R56" s="56" t="s">
        <v>204</v>
      </c>
      <c r="S56" s="81" t="s">
        <v>137</v>
      </c>
    </row>
    <row r="57" spans="2:19" ht="18.75" x14ac:dyDescent="0.3">
      <c r="B57" s="52" t="s">
        <v>223</v>
      </c>
      <c r="C57" s="59" t="s">
        <v>239</v>
      </c>
      <c r="D57" s="50">
        <v>61</v>
      </c>
      <c r="E57" s="50">
        <v>104</v>
      </c>
      <c r="F57" s="50">
        <v>165</v>
      </c>
      <c r="G57" s="61">
        <v>82.5</v>
      </c>
      <c r="H57" s="21" t="s">
        <v>166</v>
      </c>
      <c r="I57" s="21" t="s">
        <v>166</v>
      </c>
      <c r="J57" s="21" t="s">
        <v>166</v>
      </c>
      <c r="K57" s="21" t="s">
        <v>166</v>
      </c>
      <c r="L57" s="57" t="s">
        <v>204</v>
      </c>
      <c r="M57" s="21" t="s">
        <v>166</v>
      </c>
      <c r="N57" s="21" t="s">
        <v>166</v>
      </c>
      <c r="O57" s="21" t="s">
        <v>166</v>
      </c>
      <c r="P57" s="21" t="s">
        <v>166</v>
      </c>
      <c r="Q57" s="21" t="s">
        <v>166</v>
      </c>
      <c r="R57" s="57" t="s">
        <v>204</v>
      </c>
      <c r="S57" s="51" t="s">
        <v>28</v>
      </c>
    </row>
    <row r="58" spans="2:19" ht="18.75" x14ac:dyDescent="0.3">
      <c r="B58" s="32" t="s">
        <v>224</v>
      </c>
      <c r="C58" s="30" t="s">
        <v>154</v>
      </c>
      <c r="D58" s="1">
        <v>61</v>
      </c>
      <c r="E58" s="62">
        <v>100</v>
      </c>
      <c r="F58" s="1">
        <v>161</v>
      </c>
      <c r="G58" s="54">
        <v>80.5</v>
      </c>
      <c r="H58" s="69" t="s">
        <v>166</v>
      </c>
      <c r="I58" s="69" t="s">
        <v>166</v>
      </c>
      <c r="J58" s="69" t="s">
        <v>166</v>
      </c>
      <c r="K58" s="69" t="s">
        <v>166</v>
      </c>
      <c r="L58" s="56" t="s">
        <v>204</v>
      </c>
      <c r="M58" s="69" t="s">
        <v>166</v>
      </c>
      <c r="N58" s="69" t="s">
        <v>166</v>
      </c>
      <c r="O58" s="69" t="s">
        <v>166</v>
      </c>
      <c r="P58" s="69" t="s">
        <v>166</v>
      </c>
      <c r="Q58" s="69" t="s">
        <v>166</v>
      </c>
      <c r="R58" s="56" t="s">
        <v>204</v>
      </c>
      <c r="S58" s="81" t="s">
        <v>152</v>
      </c>
    </row>
    <row r="59" spans="2:19" ht="18.75" x14ac:dyDescent="0.3">
      <c r="B59" s="52" t="s">
        <v>245</v>
      </c>
      <c r="C59" s="59" t="s">
        <v>128</v>
      </c>
      <c r="D59" s="50">
        <v>80</v>
      </c>
      <c r="E59" s="50">
        <v>72</v>
      </c>
      <c r="F59" s="50">
        <v>152</v>
      </c>
      <c r="G59" s="55">
        <v>76</v>
      </c>
      <c r="H59" s="64">
        <v>95</v>
      </c>
      <c r="I59" s="50">
        <v>82</v>
      </c>
      <c r="J59" s="50">
        <v>63</v>
      </c>
      <c r="K59" s="50">
        <v>240</v>
      </c>
      <c r="L59" s="61">
        <v>80</v>
      </c>
      <c r="M59" s="21" t="s">
        <v>166</v>
      </c>
      <c r="N59" s="21" t="s">
        <v>166</v>
      </c>
      <c r="O59" s="21" t="s">
        <v>166</v>
      </c>
      <c r="P59" s="21" t="s">
        <v>166</v>
      </c>
      <c r="Q59" s="21" t="s">
        <v>166</v>
      </c>
      <c r="R59" s="57" t="s">
        <v>204</v>
      </c>
      <c r="S59" s="51" t="s">
        <v>165</v>
      </c>
    </row>
    <row r="60" spans="2:19" ht="18.75" x14ac:dyDescent="0.3">
      <c r="B60" s="32" t="s">
        <v>245</v>
      </c>
      <c r="C60" s="30" t="s">
        <v>201</v>
      </c>
      <c r="D60" s="62">
        <v>108</v>
      </c>
      <c r="E60" s="1">
        <v>52</v>
      </c>
      <c r="F60" s="1">
        <f>D60+E60</f>
        <v>160</v>
      </c>
      <c r="G60" s="54">
        <f>F60/2</f>
        <v>80</v>
      </c>
      <c r="H60" s="69" t="s">
        <v>166</v>
      </c>
      <c r="I60" s="69" t="s">
        <v>166</v>
      </c>
      <c r="J60" s="69" t="s">
        <v>166</v>
      </c>
      <c r="K60" s="69" t="s">
        <v>166</v>
      </c>
      <c r="L60" s="56" t="s">
        <v>204</v>
      </c>
      <c r="M60" s="69" t="s">
        <v>166</v>
      </c>
      <c r="N60" s="69" t="s">
        <v>166</v>
      </c>
      <c r="O60" s="69" t="s">
        <v>166</v>
      </c>
      <c r="P60" s="69" t="s">
        <v>166</v>
      </c>
      <c r="Q60" s="69" t="s">
        <v>166</v>
      </c>
      <c r="R60" s="56" t="s">
        <v>204</v>
      </c>
      <c r="S60" s="81" t="s">
        <v>198</v>
      </c>
    </row>
    <row r="61" spans="2:19" ht="18.75" x14ac:dyDescent="0.3">
      <c r="B61" s="52" t="s">
        <v>225</v>
      </c>
      <c r="C61" s="59" t="s">
        <v>101</v>
      </c>
      <c r="D61" s="50">
        <v>64</v>
      </c>
      <c r="E61" s="64">
        <v>95</v>
      </c>
      <c r="F61" s="50">
        <v>159</v>
      </c>
      <c r="G61" s="61">
        <v>79.5</v>
      </c>
      <c r="H61" s="21" t="s">
        <v>166</v>
      </c>
      <c r="I61" s="21" t="s">
        <v>166</v>
      </c>
      <c r="J61" s="21" t="s">
        <v>166</v>
      </c>
      <c r="K61" s="21" t="s">
        <v>166</v>
      </c>
      <c r="L61" s="57" t="s">
        <v>204</v>
      </c>
      <c r="M61" s="21" t="s">
        <v>166</v>
      </c>
      <c r="N61" s="21" t="s">
        <v>166</v>
      </c>
      <c r="O61" s="21" t="s">
        <v>166</v>
      </c>
      <c r="P61" s="21" t="s">
        <v>166</v>
      </c>
      <c r="Q61" s="21" t="s">
        <v>166</v>
      </c>
      <c r="R61" s="57" t="s">
        <v>204</v>
      </c>
      <c r="S61" s="51" t="s">
        <v>33</v>
      </c>
    </row>
    <row r="62" spans="2:19" ht="18.75" x14ac:dyDescent="0.3">
      <c r="B62" s="32" t="s">
        <v>226</v>
      </c>
      <c r="C62" s="30" t="s">
        <v>57</v>
      </c>
      <c r="D62" s="62">
        <v>80</v>
      </c>
      <c r="E62" s="1">
        <v>75</v>
      </c>
      <c r="F62" s="1">
        <v>155</v>
      </c>
      <c r="G62" s="54">
        <v>77.5</v>
      </c>
      <c r="H62" s="69" t="s">
        <v>166</v>
      </c>
      <c r="I62" s="69" t="s">
        <v>166</v>
      </c>
      <c r="J62" s="69" t="s">
        <v>166</v>
      </c>
      <c r="K62" s="69" t="s">
        <v>166</v>
      </c>
      <c r="L62" s="56" t="s">
        <v>204</v>
      </c>
      <c r="M62" s="69" t="s">
        <v>166</v>
      </c>
      <c r="N62" s="69" t="s">
        <v>166</v>
      </c>
      <c r="O62" s="69" t="s">
        <v>166</v>
      </c>
      <c r="P62" s="69" t="s">
        <v>166</v>
      </c>
      <c r="Q62" s="69" t="s">
        <v>166</v>
      </c>
      <c r="R62" s="56" t="s">
        <v>204</v>
      </c>
      <c r="S62" s="81" t="s">
        <v>34</v>
      </c>
    </row>
    <row r="63" spans="2:19" ht="18.75" x14ac:dyDescent="0.3">
      <c r="B63" s="52" t="s">
        <v>227</v>
      </c>
      <c r="C63" s="59" t="s">
        <v>155</v>
      </c>
      <c r="D63" s="50">
        <v>71</v>
      </c>
      <c r="E63" s="64">
        <v>83</v>
      </c>
      <c r="F63" s="50">
        <v>154</v>
      </c>
      <c r="G63" s="61">
        <v>77</v>
      </c>
      <c r="H63" s="21" t="s">
        <v>166</v>
      </c>
      <c r="I63" s="21" t="s">
        <v>166</v>
      </c>
      <c r="J63" s="21" t="s">
        <v>166</v>
      </c>
      <c r="K63" s="21" t="s">
        <v>166</v>
      </c>
      <c r="L63" s="57" t="s">
        <v>204</v>
      </c>
      <c r="M63" s="21" t="s">
        <v>166</v>
      </c>
      <c r="N63" s="21" t="s">
        <v>166</v>
      </c>
      <c r="O63" s="21" t="s">
        <v>166</v>
      </c>
      <c r="P63" s="21" t="s">
        <v>166</v>
      </c>
      <c r="Q63" s="21" t="s">
        <v>166</v>
      </c>
      <c r="R63" s="57" t="s">
        <v>204</v>
      </c>
      <c r="S63" s="51" t="s">
        <v>152</v>
      </c>
    </row>
    <row r="64" spans="2:19" ht="18.75" x14ac:dyDescent="0.3">
      <c r="B64" s="32" t="s">
        <v>246</v>
      </c>
      <c r="C64" s="30" t="s">
        <v>35</v>
      </c>
      <c r="D64" s="62">
        <v>77</v>
      </c>
      <c r="E64" s="1">
        <v>76</v>
      </c>
      <c r="F64" s="1">
        <v>153</v>
      </c>
      <c r="G64" s="54">
        <v>76.5</v>
      </c>
      <c r="H64" s="69" t="s">
        <v>166</v>
      </c>
      <c r="I64" s="69" t="s">
        <v>166</v>
      </c>
      <c r="J64" s="69" t="s">
        <v>166</v>
      </c>
      <c r="K64" s="69" t="s">
        <v>166</v>
      </c>
      <c r="L64" s="56" t="s">
        <v>204</v>
      </c>
      <c r="M64" s="69" t="s">
        <v>166</v>
      </c>
      <c r="N64" s="69" t="s">
        <v>166</v>
      </c>
      <c r="O64" s="69" t="s">
        <v>166</v>
      </c>
      <c r="P64" s="69" t="s">
        <v>166</v>
      </c>
      <c r="Q64" s="69" t="s">
        <v>166</v>
      </c>
      <c r="R64" s="56" t="s">
        <v>204</v>
      </c>
      <c r="S64" s="81" t="s">
        <v>34</v>
      </c>
    </row>
    <row r="65" spans="2:19" ht="18.75" x14ac:dyDescent="0.3">
      <c r="B65" s="52" t="s">
        <v>246</v>
      </c>
      <c r="C65" s="59" t="s">
        <v>156</v>
      </c>
      <c r="D65" s="64">
        <v>83</v>
      </c>
      <c r="E65" s="50">
        <v>70</v>
      </c>
      <c r="F65" s="50">
        <v>153</v>
      </c>
      <c r="G65" s="61">
        <v>76.5</v>
      </c>
      <c r="H65" s="21" t="s">
        <v>166</v>
      </c>
      <c r="I65" s="21" t="s">
        <v>166</v>
      </c>
      <c r="J65" s="21" t="s">
        <v>166</v>
      </c>
      <c r="K65" s="21" t="s">
        <v>166</v>
      </c>
      <c r="L65" s="57" t="s">
        <v>204</v>
      </c>
      <c r="M65" s="21" t="s">
        <v>166</v>
      </c>
      <c r="N65" s="21" t="s">
        <v>166</v>
      </c>
      <c r="O65" s="21" t="s">
        <v>166</v>
      </c>
      <c r="P65" s="21" t="s">
        <v>166</v>
      </c>
      <c r="Q65" s="21" t="s">
        <v>166</v>
      </c>
      <c r="R65" s="57" t="s">
        <v>204</v>
      </c>
      <c r="S65" s="51" t="s">
        <v>152</v>
      </c>
    </row>
    <row r="66" spans="2:19" ht="18.75" x14ac:dyDescent="0.3">
      <c r="B66" s="32" t="s">
        <v>228</v>
      </c>
      <c r="C66" s="30" t="s">
        <v>199</v>
      </c>
      <c r="D66" s="1">
        <v>61</v>
      </c>
      <c r="E66" s="62">
        <v>90</v>
      </c>
      <c r="F66" s="1">
        <f>D66+E66</f>
        <v>151</v>
      </c>
      <c r="G66" s="54">
        <f>F66/2</f>
        <v>75.5</v>
      </c>
      <c r="H66" s="69" t="s">
        <v>166</v>
      </c>
      <c r="I66" s="69" t="s">
        <v>166</v>
      </c>
      <c r="J66" s="69" t="s">
        <v>166</v>
      </c>
      <c r="K66" s="69" t="s">
        <v>166</v>
      </c>
      <c r="L66" s="56" t="s">
        <v>204</v>
      </c>
      <c r="M66" s="69" t="s">
        <v>166</v>
      </c>
      <c r="N66" s="69" t="s">
        <v>166</v>
      </c>
      <c r="O66" s="69" t="s">
        <v>166</v>
      </c>
      <c r="P66" s="69" t="s">
        <v>166</v>
      </c>
      <c r="Q66" s="69" t="s">
        <v>166</v>
      </c>
      <c r="R66" s="56" t="s">
        <v>204</v>
      </c>
      <c r="S66" s="81" t="s">
        <v>198</v>
      </c>
    </row>
    <row r="67" spans="2:19" ht="18.75" x14ac:dyDescent="0.3">
      <c r="B67" s="52" t="s">
        <v>229</v>
      </c>
      <c r="C67" s="59" t="s">
        <v>238</v>
      </c>
      <c r="D67" s="50">
        <v>67</v>
      </c>
      <c r="E67" s="64">
        <v>79</v>
      </c>
      <c r="F67" s="50">
        <v>146</v>
      </c>
      <c r="G67" s="61">
        <v>73</v>
      </c>
      <c r="H67" s="21" t="s">
        <v>166</v>
      </c>
      <c r="I67" s="21" t="s">
        <v>166</v>
      </c>
      <c r="J67" s="21" t="s">
        <v>166</v>
      </c>
      <c r="K67" s="21" t="s">
        <v>166</v>
      </c>
      <c r="L67" s="57" t="s">
        <v>204</v>
      </c>
      <c r="M67" s="21" t="s">
        <v>166</v>
      </c>
      <c r="N67" s="21" t="s">
        <v>166</v>
      </c>
      <c r="O67" s="21" t="s">
        <v>166</v>
      </c>
      <c r="P67" s="21" t="s">
        <v>166</v>
      </c>
      <c r="Q67" s="21" t="s">
        <v>166</v>
      </c>
      <c r="R67" s="57" t="s">
        <v>204</v>
      </c>
      <c r="S67" s="51" t="s">
        <v>64</v>
      </c>
    </row>
    <row r="68" spans="2:19" ht="18.75" x14ac:dyDescent="0.3">
      <c r="B68" s="32" t="s">
        <v>230</v>
      </c>
      <c r="C68" s="30" t="s">
        <v>161</v>
      </c>
      <c r="D68" s="69" t="s">
        <v>166</v>
      </c>
      <c r="E68" s="69" t="s">
        <v>166</v>
      </c>
      <c r="F68" s="69" t="s">
        <v>166</v>
      </c>
      <c r="G68" s="56" t="s">
        <v>204</v>
      </c>
      <c r="H68" s="1">
        <v>67</v>
      </c>
      <c r="I68" s="62">
        <v>93</v>
      </c>
      <c r="J68" s="1">
        <v>51</v>
      </c>
      <c r="K68" s="1">
        <v>211</v>
      </c>
      <c r="L68" s="54">
        <v>70.333333333333329</v>
      </c>
      <c r="M68" s="69" t="s">
        <v>166</v>
      </c>
      <c r="N68" s="69" t="s">
        <v>166</v>
      </c>
      <c r="O68" s="69" t="s">
        <v>166</v>
      </c>
      <c r="P68" s="69" t="s">
        <v>166</v>
      </c>
      <c r="Q68" s="69" t="s">
        <v>166</v>
      </c>
      <c r="R68" s="56" t="s">
        <v>204</v>
      </c>
      <c r="S68" s="81" t="s">
        <v>137</v>
      </c>
    </row>
    <row r="69" spans="2:19" ht="18.75" x14ac:dyDescent="0.3">
      <c r="B69" s="52" t="s">
        <v>231</v>
      </c>
      <c r="C69" s="59" t="s">
        <v>23</v>
      </c>
      <c r="D69" s="50">
        <v>57</v>
      </c>
      <c r="E69" s="64">
        <v>74</v>
      </c>
      <c r="F69" s="50">
        <v>131</v>
      </c>
      <c r="G69" s="61">
        <v>65.5</v>
      </c>
      <c r="H69" s="21" t="s">
        <v>166</v>
      </c>
      <c r="I69" s="21" t="s">
        <v>166</v>
      </c>
      <c r="J69" s="21" t="s">
        <v>166</v>
      </c>
      <c r="K69" s="21" t="s">
        <v>166</v>
      </c>
      <c r="L69" s="57" t="s">
        <v>204</v>
      </c>
      <c r="M69" s="21" t="s">
        <v>166</v>
      </c>
      <c r="N69" s="21" t="s">
        <v>166</v>
      </c>
      <c r="O69" s="21" t="s">
        <v>166</v>
      </c>
      <c r="P69" s="21" t="s">
        <v>166</v>
      </c>
      <c r="Q69" s="21" t="s">
        <v>166</v>
      </c>
      <c r="R69" s="57" t="s">
        <v>204</v>
      </c>
      <c r="S69" s="51" t="s">
        <v>5</v>
      </c>
    </row>
    <row r="70" spans="2:19" ht="18.75" x14ac:dyDescent="0.3">
      <c r="B70" s="32" t="s">
        <v>232</v>
      </c>
      <c r="C70" s="30" t="s">
        <v>151</v>
      </c>
      <c r="D70" s="1">
        <v>43</v>
      </c>
      <c r="E70" s="62">
        <v>86</v>
      </c>
      <c r="F70" s="1">
        <v>129</v>
      </c>
      <c r="G70" s="54">
        <v>64.5</v>
      </c>
      <c r="H70" s="69" t="s">
        <v>166</v>
      </c>
      <c r="I70" s="69" t="s">
        <v>166</v>
      </c>
      <c r="J70" s="69" t="s">
        <v>166</v>
      </c>
      <c r="K70" s="69" t="s">
        <v>166</v>
      </c>
      <c r="L70" s="56" t="s">
        <v>204</v>
      </c>
      <c r="M70" s="69" t="s">
        <v>166</v>
      </c>
      <c r="N70" s="69" t="s">
        <v>166</v>
      </c>
      <c r="O70" s="69" t="s">
        <v>166</v>
      </c>
      <c r="P70" s="69" t="s">
        <v>166</v>
      </c>
      <c r="Q70" s="69" t="s">
        <v>166</v>
      </c>
      <c r="R70" s="56" t="s">
        <v>204</v>
      </c>
      <c r="S70" s="81" t="s">
        <v>5</v>
      </c>
    </row>
    <row r="71" spans="2:19" ht="18.75" x14ac:dyDescent="0.3">
      <c r="B71" s="52" t="s">
        <v>247</v>
      </c>
      <c r="C71" s="59" t="s">
        <v>97</v>
      </c>
      <c r="D71" s="50">
        <v>57</v>
      </c>
      <c r="E71" s="64">
        <v>70</v>
      </c>
      <c r="F71" s="50">
        <v>127</v>
      </c>
      <c r="G71" s="61">
        <v>63.5</v>
      </c>
      <c r="H71" s="21" t="s">
        <v>166</v>
      </c>
      <c r="I71" s="21" t="s">
        <v>166</v>
      </c>
      <c r="J71" s="21" t="s">
        <v>166</v>
      </c>
      <c r="K71" s="21" t="s">
        <v>166</v>
      </c>
      <c r="L71" s="57" t="s">
        <v>204</v>
      </c>
      <c r="M71" s="21" t="s">
        <v>166</v>
      </c>
      <c r="N71" s="21" t="s">
        <v>166</v>
      </c>
      <c r="O71" s="21" t="s">
        <v>166</v>
      </c>
      <c r="P71" s="21" t="s">
        <v>166</v>
      </c>
      <c r="Q71" s="21" t="s">
        <v>166</v>
      </c>
      <c r="R71" s="57" t="s">
        <v>204</v>
      </c>
      <c r="S71" s="51" t="s">
        <v>5</v>
      </c>
    </row>
    <row r="72" spans="2:19" ht="18.75" x14ac:dyDescent="0.3">
      <c r="B72" s="32" t="s">
        <v>247</v>
      </c>
      <c r="C72" s="30" t="s">
        <v>157</v>
      </c>
      <c r="D72" s="1">
        <v>52</v>
      </c>
      <c r="E72" s="62">
        <v>75</v>
      </c>
      <c r="F72" s="1">
        <v>127</v>
      </c>
      <c r="G72" s="54">
        <v>63.5</v>
      </c>
      <c r="H72" s="69" t="s">
        <v>166</v>
      </c>
      <c r="I72" s="69" t="s">
        <v>166</v>
      </c>
      <c r="J72" s="69" t="s">
        <v>166</v>
      </c>
      <c r="K72" s="69" t="s">
        <v>166</v>
      </c>
      <c r="L72" s="56" t="s">
        <v>204</v>
      </c>
      <c r="M72" s="69" t="s">
        <v>166</v>
      </c>
      <c r="N72" s="69" t="s">
        <v>166</v>
      </c>
      <c r="O72" s="69" t="s">
        <v>166</v>
      </c>
      <c r="P72" s="69" t="s">
        <v>166</v>
      </c>
      <c r="Q72" s="69" t="s">
        <v>166</v>
      </c>
      <c r="R72" s="56" t="s">
        <v>204</v>
      </c>
      <c r="S72" s="81" t="s">
        <v>152</v>
      </c>
    </row>
    <row r="73" spans="2:19" ht="18.75" x14ac:dyDescent="0.3">
      <c r="B73" s="52" t="s">
        <v>233</v>
      </c>
      <c r="C73" s="59" t="s">
        <v>102</v>
      </c>
      <c r="D73" s="50">
        <v>43</v>
      </c>
      <c r="E73" s="64">
        <v>78</v>
      </c>
      <c r="F73" s="50">
        <v>121</v>
      </c>
      <c r="G73" s="61">
        <v>60.5</v>
      </c>
      <c r="H73" s="21" t="s">
        <v>166</v>
      </c>
      <c r="I73" s="21" t="s">
        <v>166</v>
      </c>
      <c r="J73" s="21" t="s">
        <v>166</v>
      </c>
      <c r="K73" s="21" t="s">
        <v>166</v>
      </c>
      <c r="L73" s="57" t="s">
        <v>204</v>
      </c>
      <c r="M73" s="21" t="s">
        <v>166</v>
      </c>
      <c r="N73" s="21" t="s">
        <v>166</v>
      </c>
      <c r="O73" s="21" t="s">
        <v>166</v>
      </c>
      <c r="P73" s="21" t="s">
        <v>166</v>
      </c>
      <c r="Q73" s="21" t="s">
        <v>166</v>
      </c>
      <c r="R73" s="57" t="s">
        <v>204</v>
      </c>
      <c r="S73" s="51" t="s">
        <v>64</v>
      </c>
    </row>
    <row r="74" spans="2:19" ht="18.75" x14ac:dyDescent="0.3">
      <c r="B74" s="32" t="s">
        <v>248</v>
      </c>
      <c r="C74" s="30" t="s">
        <v>150</v>
      </c>
      <c r="D74" s="1">
        <v>56</v>
      </c>
      <c r="E74" s="62">
        <v>64</v>
      </c>
      <c r="F74" s="1">
        <v>120</v>
      </c>
      <c r="G74" s="54">
        <v>60</v>
      </c>
      <c r="H74" s="69" t="s">
        <v>166</v>
      </c>
      <c r="I74" s="69" t="s">
        <v>166</v>
      </c>
      <c r="J74" s="69" t="s">
        <v>166</v>
      </c>
      <c r="K74" s="69" t="s">
        <v>166</v>
      </c>
      <c r="L74" s="56" t="s">
        <v>204</v>
      </c>
      <c r="M74" s="69" t="s">
        <v>166</v>
      </c>
      <c r="N74" s="69" t="s">
        <v>166</v>
      </c>
      <c r="O74" s="69" t="s">
        <v>166</v>
      </c>
      <c r="P74" s="69" t="s">
        <v>166</v>
      </c>
      <c r="Q74" s="69" t="s">
        <v>166</v>
      </c>
      <c r="R74" s="56" t="s">
        <v>204</v>
      </c>
      <c r="S74" s="81" t="s">
        <v>34</v>
      </c>
    </row>
    <row r="75" spans="2:19" ht="18.75" x14ac:dyDescent="0.3">
      <c r="B75" s="52" t="s">
        <v>248</v>
      </c>
      <c r="C75" s="59" t="s">
        <v>153</v>
      </c>
      <c r="D75" s="64">
        <v>75</v>
      </c>
      <c r="E75" s="50">
        <v>45</v>
      </c>
      <c r="F75" s="50">
        <v>120</v>
      </c>
      <c r="G75" s="61">
        <v>60</v>
      </c>
      <c r="H75" s="21" t="s">
        <v>166</v>
      </c>
      <c r="I75" s="21" t="s">
        <v>166</v>
      </c>
      <c r="J75" s="21" t="s">
        <v>166</v>
      </c>
      <c r="K75" s="21" t="s">
        <v>166</v>
      </c>
      <c r="L75" s="57" t="s">
        <v>204</v>
      </c>
      <c r="M75" s="21" t="s">
        <v>166</v>
      </c>
      <c r="N75" s="21" t="s">
        <v>166</v>
      </c>
      <c r="O75" s="21" t="s">
        <v>166</v>
      </c>
      <c r="P75" s="21" t="s">
        <v>166</v>
      </c>
      <c r="Q75" s="21" t="s">
        <v>166</v>
      </c>
      <c r="R75" s="57" t="s">
        <v>204</v>
      </c>
      <c r="S75" s="51" t="s">
        <v>152</v>
      </c>
    </row>
    <row r="76" spans="2:19" ht="18.75" x14ac:dyDescent="0.3">
      <c r="B76" s="32" t="s">
        <v>240</v>
      </c>
      <c r="C76" s="30" t="s">
        <v>200</v>
      </c>
      <c r="D76" s="1">
        <v>53</v>
      </c>
      <c r="E76" s="62">
        <v>66</v>
      </c>
      <c r="F76" s="1">
        <f>D76+E76</f>
        <v>119</v>
      </c>
      <c r="G76" s="54">
        <f>F76/2</f>
        <v>59.5</v>
      </c>
      <c r="H76" s="69" t="s">
        <v>166</v>
      </c>
      <c r="I76" s="69" t="s">
        <v>166</v>
      </c>
      <c r="J76" s="69" t="s">
        <v>166</v>
      </c>
      <c r="K76" s="69" t="s">
        <v>166</v>
      </c>
      <c r="L76" s="56" t="s">
        <v>204</v>
      </c>
      <c r="M76" s="69" t="s">
        <v>166</v>
      </c>
      <c r="N76" s="69" t="s">
        <v>166</v>
      </c>
      <c r="O76" s="69" t="s">
        <v>166</v>
      </c>
      <c r="P76" s="69" t="s">
        <v>166</v>
      </c>
      <c r="Q76" s="69" t="s">
        <v>166</v>
      </c>
      <c r="R76" s="56" t="s">
        <v>204</v>
      </c>
      <c r="S76" s="81" t="s">
        <v>198</v>
      </c>
    </row>
    <row r="77" spans="2:19" ht="18.75" x14ac:dyDescent="0.3">
      <c r="B77" s="52" t="s">
        <v>241</v>
      </c>
      <c r="C77" s="59" t="s">
        <v>132</v>
      </c>
      <c r="D77" s="64">
        <v>61</v>
      </c>
      <c r="E77" s="50">
        <v>38</v>
      </c>
      <c r="F77" s="50">
        <v>99</v>
      </c>
      <c r="G77" s="61">
        <v>49.5</v>
      </c>
      <c r="H77" s="21" t="s">
        <v>166</v>
      </c>
      <c r="I77" s="21" t="s">
        <v>166</v>
      </c>
      <c r="J77" s="21" t="s">
        <v>166</v>
      </c>
      <c r="K77" s="21" t="s">
        <v>166</v>
      </c>
      <c r="L77" s="57" t="s">
        <v>204</v>
      </c>
      <c r="M77" s="21" t="s">
        <v>166</v>
      </c>
      <c r="N77" s="21" t="s">
        <v>166</v>
      </c>
      <c r="O77" s="21" t="s">
        <v>166</v>
      </c>
      <c r="P77" s="21" t="s">
        <v>166</v>
      </c>
      <c r="Q77" s="21" t="s">
        <v>166</v>
      </c>
      <c r="R77" s="57" t="s">
        <v>204</v>
      </c>
      <c r="S77" s="51" t="s">
        <v>11</v>
      </c>
    </row>
    <row r="82" spans="4:14" ht="18.75" x14ac:dyDescent="0.2">
      <c r="D82" s="3">
        <v>1</v>
      </c>
      <c r="E82" s="195" t="s">
        <v>14</v>
      </c>
      <c r="F82" s="196"/>
      <c r="G82" s="196"/>
      <c r="H82" s="196"/>
      <c r="I82" s="197"/>
      <c r="J82" s="73"/>
      <c r="K82" s="187" t="s">
        <v>46</v>
      </c>
      <c r="L82" s="191"/>
      <c r="M82" s="191"/>
      <c r="N82" s="191"/>
    </row>
    <row r="83" spans="4:14" ht="18.75" x14ac:dyDescent="0.2">
      <c r="D83" s="58">
        <v>2</v>
      </c>
      <c r="E83" s="201" t="s">
        <v>20</v>
      </c>
      <c r="F83" s="202"/>
      <c r="G83" s="202"/>
      <c r="H83" s="202"/>
      <c r="I83" s="203"/>
      <c r="J83" s="72" t="s">
        <v>43</v>
      </c>
      <c r="K83" s="191"/>
      <c r="L83" s="191"/>
      <c r="M83" s="191"/>
      <c r="N83" s="191"/>
    </row>
    <row r="84" spans="4:14" ht="18.75" x14ac:dyDescent="0.2">
      <c r="D84" s="3">
        <v>3</v>
      </c>
      <c r="E84" s="195" t="s">
        <v>48</v>
      </c>
      <c r="F84" s="196"/>
      <c r="G84" s="196"/>
      <c r="H84" s="196"/>
      <c r="I84" s="197"/>
      <c r="J84" s="73"/>
      <c r="K84" s="191"/>
      <c r="L84" s="191"/>
      <c r="M84" s="191"/>
      <c r="N84" s="191"/>
    </row>
    <row r="86" spans="4:14" ht="18.75" x14ac:dyDescent="0.2">
      <c r="D86" s="54">
        <v>156.33333333333334</v>
      </c>
      <c r="E86" s="186" t="s">
        <v>43</v>
      </c>
      <c r="F86" s="187" t="s">
        <v>45</v>
      </c>
      <c r="G86" s="187"/>
      <c r="H86" s="187"/>
      <c r="I86" s="187"/>
      <c r="J86" s="187"/>
      <c r="K86" s="187"/>
      <c r="L86" s="187"/>
    </row>
    <row r="87" spans="4:14" ht="18.75" x14ac:dyDescent="0.2">
      <c r="D87" s="61">
        <v>154.33333333333334</v>
      </c>
      <c r="E87" s="186"/>
      <c r="F87" s="187"/>
      <c r="G87" s="187"/>
      <c r="H87" s="187"/>
      <c r="I87" s="187"/>
      <c r="J87" s="187"/>
      <c r="K87" s="187"/>
      <c r="L87" s="187"/>
    </row>
    <row r="89" spans="4:14" ht="18.75" x14ac:dyDescent="0.2">
      <c r="D89" s="67">
        <v>179.5</v>
      </c>
      <c r="E89" s="186" t="s">
        <v>43</v>
      </c>
      <c r="F89" s="187" t="s">
        <v>205</v>
      </c>
      <c r="G89" s="187"/>
      <c r="H89" s="187"/>
      <c r="I89" s="187"/>
      <c r="J89" s="187"/>
      <c r="K89" s="187"/>
      <c r="L89" s="187"/>
      <c r="M89" s="187"/>
    </row>
    <row r="90" spans="4:14" ht="18.75" x14ac:dyDescent="0.2">
      <c r="D90" s="68">
        <v>177</v>
      </c>
      <c r="E90" s="186"/>
      <c r="F90" s="187"/>
      <c r="G90" s="187"/>
      <c r="H90" s="187"/>
      <c r="I90" s="187"/>
      <c r="J90" s="187"/>
      <c r="K90" s="187"/>
      <c r="L90" s="187"/>
      <c r="M90" s="187"/>
    </row>
    <row r="91" spans="4:14" ht="18.75" x14ac:dyDescent="0.2">
      <c r="L91" s="76"/>
      <c r="M91" s="76"/>
      <c r="N91" s="76"/>
    </row>
    <row r="92" spans="4:14" ht="18.75" x14ac:dyDescent="0.3">
      <c r="D92" s="62">
        <v>201</v>
      </c>
      <c r="E92" s="186" t="s">
        <v>43</v>
      </c>
      <c r="F92" s="187" t="s">
        <v>196</v>
      </c>
      <c r="G92" s="187"/>
      <c r="H92" s="187"/>
      <c r="I92" s="187"/>
      <c r="J92" s="187"/>
      <c r="K92" s="187"/>
    </row>
    <row r="93" spans="4:14" ht="18.75" x14ac:dyDescent="0.3">
      <c r="D93" s="64">
        <v>169</v>
      </c>
      <c r="E93" s="186"/>
      <c r="F93" s="187"/>
      <c r="G93" s="187"/>
      <c r="H93" s="187"/>
      <c r="I93" s="187"/>
      <c r="J93" s="187"/>
      <c r="K93" s="187"/>
    </row>
    <row r="94" spans="4:14" ht="18.75" x14ac:dyDescent="0.2"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</row>
    <row r="95" spans="4:14" ht="18.75" x14ac:dyDescent="0.2">
      <c r="D95" s="45">
        <v>209</v>
      </c>
      <c r="E95" s="72" t="s">
        <v>43</v>
      </c>
      <c r="F95" s="187" t="s">
        <v>47</v>
      </c>
      <c r="G95" s="187"/>
      <c r="H95" s="187"/>
      <c r="I95" s="187"/>
      <c r="J95" s="187"/>
      <c r="K95" s="187"/>
      <c r="L95" s="187"/>
      <c r="M95" s="187"/>
    </row>
  </sheetData>
  <mergeCells count="18">
    <mergeCell ref="E89:E90"/>
    <mergeCell ref="F89:M90"/>
    <mergeCell ref="E92:E93"/>
    <mergeCell ref="F92:K93"/>
    <mergeCell ref="F95:M95"/>
    <mergeCell ref="E82:I82"/>
    <mergeCell ref="K82:N84"/>
    <mergeCell ref="E83:I83"/>
    <mergeCell ref="E84:I84"/>
    <mergeCell ref="E86:E87"/>
    <mergeCell ref="F86:L87"/>
    <mergeCell ref="B4:B6"/>
    <mergeCell ref="C4:C6"/>
    <mergeCell ref="D4:R4"/>
    <mergeCell ref="S4:S6"/>
    <mergeCell ref="D5:G5"/>
    <mergeCell ref="H5:L5"/>
    <mergeCell ref="M5:R5"/>
  </mergeCells>
  <pageMargins left="0.7" right="0.7" top="0.75" bottom="0.75" header="0.3" footer="0.3"/>
  <ignoredErrors>
    <ignoredError sqref="B8:B31 B34:B35 B38:B40 B43:B58 B61:B63 B66:B70 B73 B76:B7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1-ый тур (отборочные)</vt:lpstr>
      <vt:lpstr>2-ой тур (полуфинал)</vt:lpstr>
      <vt:lpstr>3-ий тур (финал)</vt:lpstr>
      <vt:lpstr>Командное первенство</vt:lpstr>
      <vt:lpstr>Личное первенство (мужчины)</vt:lpstr>
      <vt:lpstr>Личное первенство (женщины)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Ситников Алексей Николаевич</cp:lastModifiedBy>
  <cp:lastPrinted>2013-01-29T08:24:26Z</cp:lastPrinted>
  <dcterms:created xsi:type="dcterms:W3CDTF">1996-10-08T23:32:33Z</dcterms:created>
  <dcterms:modified xsi:type="dcterms:W3CDTF">2023-05-10T08:20:55Z</dcterms:modified>
</cp:coreProperties>
</file>