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zaharenkong\Desktop\Захаренко\Размещение инф-ции на сайте\"/>
    </mc:Choice>
  </mc:AlternateContent>
  <bookViews>
    <workbookView xWindow="0" yWindow="0" windowWidth="23040" windowHeight="9390"/>
  </bookViews>
  <sheets>
    <sheet name="ТРАФАРЕТ" sheetId="1" r:id="rId1"/>
    <sheet name="Отчет о совместимости" sheetId="2" state="hidden" r:id="rId2"/>
  </sheets>
  <calcPr calcId="152511" fullPrecision="0"/>
</workbook>
</file>

<file path=xl/calcChain.xml><?xml version="1.0" encoding="utf-8"?>
<calcChain xmlns="http://schemas.openxmlformats.org/spreadsheetml/2006/main">
  <c r="L315" i="1" l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I285" i="1" l="1"/>
  <c r="L279" i="1"/>
  <c r="I277" i="1"/>
  <c r="I269" i="1" s="1"/>
  <c r="L272" i="1"/>
  <c r="I270" i="1"/>
  <c r="I262" i="1"/>
  <c r="E262" i="1"/>
  <c r="I257" i="1"/>
  <c r="E257" i="1"/>
  <c r="I254" i="1"/>
  <c r="E254" i="1"/>
  <c r="I251" i="1"/>
  <c r="E251" i="1"/>
  <c r="I248" i="1"/>
  <c r="E248" i="1"/>
  <c r="I245" i="1"/>
  <c r="E245" i="1"/>
  <c r="I239" i="1"/>
  <c r="I238" i="1" s="1"/>
  <c r="I237" i="1" s="1"/>
  <c r="E239" i="1"/>
  <c r="E238" i="1"/>
  <c r="E237" i="1" s="1"/>
  <c r="I227" i="1"/>
  <c r="I226" i="1" s="1"/>
  <c r="E227" i="1"/>
  <c r="E226" i="1" s="1"/>
  <c r="I215" i="1"/>
  <c r="I209" i="1" s="1"/>
  <c r="E215" i="1"/>
  <c r="E209" i="1" s="1"/>
  <c r="I204" i="1"/>
  <c r="I200" i="1" s="1"/>
  <c r="I199" i="1" s="1"/>
  <c r="E204" i="1"/>
  <c r="E200" i="1" s="1"/>
  <c r="I191" i="1"/>
  <c r="E191" i="1"/>
  <c r="I178" i="1"/>
  <c r="E178" i="1"/>
  <c r="I171" i="1"/>
  <c r="E171" i="1"/>
  <c r="I169" i="1"/>
  <c r="E169" i="1"/>
  <c r="I158" i="1"/>
  <c r="E158" i="1"/>
  <c r="I151" i="1"/>
  <c r="E151" i="1"/>
  <c r="I136" i="1"/>
  <c r="E136" i="1"/>
  <c r="I133" i="1"/>
  <c r="E133" i="1"/>
  <c r="I124" i="1"/>
  <c r="E124" i="1"/>
  <c r="E118" i="1" s="1"/>
  <c r="I119" i="1"/>
  <c r="I118" i="1" s="1"/>
  <c r="E119" i="1"/>
  <c r="I111" i="1"/>
  <c r="I106" i="1" s="1"/>
  <c r="E111" i="1"/>
  <c r="E106" i="1" s="1"/>
  <c r="I95" i="1"/>
  <c r="I92" i="1" s="1"/>
  <c r="E95" i="1"/>
  <c r="E92" i="1" s="1"/>
  <c r="I83" i="1"/>
  <c r="I76" i="1" s="1"/>
  <c r="I75" i="1" s="1"/>
  <c r="E83" i="1"/>
  <c r="E76" i="1" s="1"/>
  <c r="I71" i="1"/>
  <c r="E71" i="1"/>
  <c r="I63" i="1"/>
  <c r="E63" i="1"/>
  <c r="I51" i="1"/>
  <c r="E51" i="1"/>
  <c r="I45" i="1"/>
  <c r="E45" i="1"/>
  <c r="I38" i="1"/>
  <c r="E38" i="1"/>
  <c r="I23" i="1"/>
  <c r="I17" i="1" s="1"/>
  <c r="I16" i="1" s="1"/>
  <c r="E23" i="1"/>
  <c r="I18" i="1"/>
  <c r="E18" i="1"/>
  <c r="E17" i="1" l="1"/>
  <c r="I117" i="1"/>
  <c r="E75" i="1"/>
  <c r="E199" i="1"/>
  <c r="E117" i="1" s="1"/>
  <c r="E16" i="1" l="1"/>
</calcChain>
</file>

<file path=xl/sharedStrings.xml><?xml version="1.0" encoding="utf-8"?>
<sst xmlns="http://schemas.openxmlformats.org/spreadsheetml/2006/main" count="988" uniqueCount="747">
  <si>
    <t>КОДЫ</t>
  </si>
  <si>
    <t xml:space="preserve">Форма по ОКУД </t>
  </si>
  <si>
    <t>0503123</t>
  </si>
  <si>
    <t xml:space="preserve">Дата </t>
  </si>
  <si>
    <t xml:space="preserve">Главный распорядитель, распорядитель, получатель бюджетных средств, </t>
  </si>
  <si>
    <t>Наименование бюджета</t>
  </si>
  <si>
    <t>Наименование показателя</t>
  </si>
  <si>
    <t>Код строки</t>
  </si>
  <si>
    <t>Код по КОСГУ</t>
  </si>
  <si>
    <t>За отчетный период</t>
  </si>
  <si>
    <t xml:space="preserve">За аналогичный период прошлого финансового года </t>
  </si>
  <si>
    <t>ПОСТУПЛЕНИЯ</t>
  </si>
  <si>
    <t>Поступления по текущим операциям — всего</t>
  </si>
  <si>
    <t>в том числе:</t>
  </si>
  <si>
    <t>по доходам от собственности</t>
  </si>
  <si>
    <t>из них:</t>
  </si>
  <si>
    <t>Форма 0503123 с. 2</t>
  </si>
  <si>
    <t>123</t>
  </si>
  <si>
    <t>124</t>
  </si>
  <si>
    <t>Поступления от инвестиционных операций — всего</t>
  </si>
  <si>
    <t>нематериальных активов</t>
  </si>
  <si>
    <t>непроизведенных активов</t>
  </si>
  <si>
    <t>материальных запасов</t>
  </si>
  <si>
    <t>Поступления от финансовых операций — всего</t>
  </si>
  <si>
    <t>от осуществления заимствований</t>
  </si>
  <si>
    <t>2. ВЫБЫТИЯ</t>
  </si>
  <si>
    <t>Форма 0503123 с. 3</t>
  </si>
  <si>
    <t>ВЫБЫТИЯ</t>
  </si>
  <si>
    <t>Выбытия по текущим операциям — всего</t>
  </si>
  <si>
    <t>за счет начислений на выплаты по оплате труда</t>
  </si>
  <si>
    <t>транспортных услуг</t>
  </si>
  <si>
    <t>коммунальных услуг</t>
  </si>
  <si>
    <t>работ, услуг по содержанию имущества</t>
  </si>
  <si>
    <t>прочих работ, услуг</t>
  </si>
  <si>
    <t>за счет обслуживания государственного (муниципального) долга</t>
  </si>
  <si>
    <t>внешнего долга</t>
  </si>
  <si>
    <t>Форма 0503123 с. 4</t>
  </si>
  <si>
    <t>за счет безвозмездных перечислений бюджетам</t>
  </si>
  <si>
    <t>за счет социального обеспечения</t>
  </si>
  <si>
    <t>за счет операций с активами</t>
  </si>
  <si>
    <t xml:space="preserve"> за счет прочих расходов</t>
  </si>
  <si>
    <t>Выбытия по инвестиционным операциям — всего</t>
  </si>
  <si>
    <t>Форма 0503123 с. 5</t>
  </si>
  <si>
    <t>За аналогичный период прошлого финансового года</t>
  </si>
  <si>
    <t>Выбытия по финансовым операциям — всего</t>
  </si>
  <si>
    <t>Иные выбытия - всего</t>
  </si>
  <si>
    <t>ИЗМЕНЕНИЕ ОСТАТКОВ СРЕДСТВ</t>
  </si>
  <si>
    <t>По операциям с денежными средствами, не отраженных  в поступлениях и выбытиях</t>
  </si>
  <si>
    <t>по возврату остатков трансфертов прошлых лет</t>
  </si>
  <si>
    <t>по операциям с денежными обеспечениями</t>
  </si>
  <si>
    <t>перечисление денежных обеспечений</t>
  </si>
  <si>
    <t>со средствами во временном рапоряжении</t>
  </si>
  <si>
    <t>выбытие денежных средств во временном распоряжении</t>
  </si>
  <si>
    <t>по расчетам с филиалами и обособленными структурными подразделениями</t>
  </si>
  <si>
    <t xml:space="preserve">уменьшение расчетов </t>
  </si>
  <si>
    <t>Изменение остатков средств  при управлении остатками — всего</t>
  </si>
  <si>
    <t>выбытие денежных средств с депозитных счетов</t>
  </si>
  <si>
    <t>поступление денежных средств при управлении остатками</t>
  </si>
  <si>
    <t>выбытие денежных средств при управлении остатками</t>
  </si>
  <si>
    <t>Изменение остатков средств — всего</t>
  </si>
  <si>
    <t>за счет уменьшения денежных средств</t>
  </si>
  <si>
    <t>за счет курсовой разницы</t>
  </si>
  <si>
    <t>Форма 0503123 с. 7</t>
  </si>
  <si>
    <t>Сумма</t>
  </si>
  <si>
    <t>Расходы,  всего</t>
  </si>
  <si>
    <t>х</t>
  </si>
  <si>
    <t xml:space="preserve">Операции с денежными обеспечениями </t>
  </si>
  <si>
    <t xml:space="preserve"> «____» _____________________ 20____ г.</t>
  </si>
  <si>
    <t>на</t>
  </si>
  <si>
    <t>по ОКТМО</t>
  </si>
  <si>
    <t>по ОКПО</t>
  </si>
  <si>
    <t>Глава по БК</t>
  </si>
  <si>
    <t>по ОКЕИ</t>
  </si>
  <si>
    <t xml:space="preserve">                                                                        (подпись)</t>
  </si>
  <si>
    <t xml:space="preserve"> (расшифровка подписи)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</si>
  <si>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</si>
  <si>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</si>
  <si>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</si>
  <si>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</si>
  <si>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</si>
  <si>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</si>
  <si>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</si>
  <si>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</si>
  <si>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</si>
  <si>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INN</t>
  </si>
  <si>
    <t>T_06_0503123</t>
  </si>
  <si>
    <t>Руководитель                 _______________________________________</t>
  </si>
  <si>
    <t>Главный бухгалтер        _______________________________________</t>
  </si>
  <si>
    <t xml:space="preserve">                     ОТЧЕТ О ДВИЖЕНИИ ДЕНЕЖНЫХ СРЕДСТВ</t>
  </si>
  <si>
    <t>CentralAccHead</t>
  </si>
  <si>
    <t>CentralAccHeadPost</t>
  </si>
  <si>
    <t>CentralAccOrg</t>
  </si>
  <si>
    <t>Executor</t>
  </si>
  <si>
    <t>ExecutorPhone</t>
  </si>
  <si>
    <t>ExecutorPost</t>
  </si>
  <si>
    <t>glbuhg2</t>
  </si>
  <si>
    <t>ruk2</t>
  </si>
  <si>
    <t>ruk3</t>
  </si>
  <si>
    <t>OLAP_ROWS</t>
  </si>
  <si>
    <t>OLAP_COLS</t>
  </si>
  <si>
    <t>Код по БК
 раздела,   подраздела,
кода вида расходов</t>
  </si>
  <si>
    <t>Код по БК</t>
  </si>
  <si>
    <t>Изменение остатков средств при управлении остатками, всего</t>
  </si>
  <si>
    <t>800</t>
  </si>
  <si>
    <t>выбытие денежных средств при управлении остатками, всего</t>
  </si>
  <si>
    <t>510</t>
  </si>
  <si>
    <t>610</t>
  </si>
  <si>
    <t>Форма 0503123 с. 8</t>
  </si>
  <si>
    <t>T_10_0503123(Код по БК)</t>
  </si>
  <si>
    <t>DICT01</t>
  </si>
  <si>
    <t>DICT02</t>
  </si>
  <si>
    <t>DICT03</t>
  </si>
  <si>
    <t>DICT04</t>
  </si>
  <si>
    <t>DICT05</t>
  </si>
  <si>
    <t>pravopr</t>
  </si>
  <si>
    <t>oktmor</t>
  </si>
  <si>
    <t>ukonf</t>
  </si>
  <si>
    <t>pprch</t>
  </si>
  <si>
    <t>Серийный номер сертификата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</si>
  <si>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</si>
  <si>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</si>
  <si>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</si>
  <si>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</si>
  <si>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</si>
  <si>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</si>
  <si>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</si>
  <si>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</si>
  <si>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121</t>
  </si>
  <si>
    <t>122</t>
  </si>
  <si>
    <t>125</t>
  </si>
  <si>
    <t>126</t>
  </si>
  <si>
    <t>127</t>
  </si>
  <si>
    <t>128</t>
  </si>
  <si>
    <t>129</t>
  </si>
  <si>
    <t>от платежей при пользовании природными ресурсами</t>
  </si>
  <si>
    <t>от процентов по депозитам,остаткам денежных средств</t>
  </si>
  <si>
    <t>от процентов по предоставленным заимствованиям</t>
  </si>
  <si>
    <t>от процентов по иным финансовым инструментам</t>
  </si>
  <si>
    <t>от дивидендов от объектов инвестирования</t>
  </si>
  <si>
    <t>от предоставления неисключительных прав на результаты интеллектуальной деятельности и средства индивидуализации</t>
  </si>
  <si>
    <t>от иных доходов от собственности</t>
  </si>
  <si>
    <t>от финансовой аренды</t>
  </si>
  <si>
    <t>по доходам от оказания платных услуг (работ), компенсаций затрат</t>
  </si>
  <si>
    <t>132</t>
  </si>
  <si>
    <t>131</t>
  </si>
  <si>
    <t>133</t>
  </si>
  <si>
    <t>134</t>
  </si>
  <si>
    <t>135</t>
  </si>
  <si>
    <t>от платы за предоставление информации из государственных источников (реестров)</t>
  </si>
  <si>
    <t>от компенсации затрат</t>
  </si>
  <si>
    <t>по условным арендным платежам</t>
  </si>
  <si>
    <t>по штрафам, пеням, неустойкам, возмещению ущерба</t>
  </si>
  <si>
    <t>142</t>
  </si>
  <si>
    <t>143</t>
  </si>
  <si>
    <t>144</t>
  </si>
  <si>
    <t>145</t>
  </si>
  <si>
    <t>от штрафных санкций по долговым обязательствам</t>
  </si>
  <si>
    <t>от страховых возмещений</t>
  </si>
  <si>
    <t>от возмещения ущерба имуществу (за исключением страховых возмещений)</t>
  </si>
  <si>
    <t>от прочих доходов от сумм принудительного изъятия</t>
  </si>
  <si>
    <t>189</t>
  </si>
  <si>
    <t>291</t>
  </si>
  <si>
    <t>292</t>
  </si>
  <si>
    <t>293</t>
  </si>
  <si>
    <t>294</t>
  </si>
  <si>
    <t>295</t>
  </si>
  <si>
    <t>за счет уплаты штрафов за нарушение законодательства о налогах и сборах, законодательства о страховых взносах</t>
  </si>
  <si>
    <t>за счет уплаты штрафов за нарушение законодательства о закупках и нарушение условий контрактов (договоров)</t>
  </si>
  <si>
    <t>за счет уплаты штрафных санкций по долговым обязательствам</t>
  </si>
  <si>
    <t>за счет уплаты других экономических санкций</t>
  </si>
  <si>
    <t>Форма 0503123 с. 9</t>
  </si>
  <si>
    <t>(руководитель 
централизованной 
бухгалтерии)                                                 (подпись)</t>
  </si>
  <si>
    <t>за счет оплаты работ, услуг</t>
  </si>
  <si>
    <t>Форма 0503123 с. 6</t>
  </si>
  <si>
    <t>Периодичность:  полугодовая, годовая</t>
  </si>
  <si>
    <t>в том числе:
по налогам</t>
  </si>
  <si>
    <t>по государственным пошлинам, сборам</t>
  </si>
  <si>
    <t>по таможенным платежам</t>
  </si>
  <si>
    <t>по обязательным страховым взносам</t>
  </si>
  <si>
    <t>0301</t>
  </si>
  <si>
    <t>0302</t>
  </si>
  <si>
    <t>0303</t>
  </si>
  <si>
    <t>0304</t>
  </si>
  <si>
    <t>111</t>
  </si>
  <si>
    <t>112</t>
  </si>
  <si>
    <t>113</t>
  </si>
  <si>
    <t>114</t>
  </si>
  <si>
    <t>в том числе:
от операционной аренды</t>
  </si>
  <si>
    <t>в том числе:
от оказания платных услуг (работ), кроме субсидии на выполнение государственного (муниципального) задания</t>
  </si>
  <si>
    <t>в том числе:
от штрафных санкций за нарушение законодательства о закупках и нарушение условий контрактов (договоров)</t>
  </si>
  <si>
    <t>по безвозмездным денежным поступлениям текущего характера</t>
  </si>
  <si>
    <t>в том числе:
по поступлениям текущего характера от других бюджетов бюджетной системы Российской Федерации</t>
  </si>
  <si>
    <t>по поступлениям текущего характера в бюджеты бюджетной системы Российской Федерации от бюджетных и автономных учреждений</t>
  </si>
  <si>
    <t>по поступлениям текущего характера от организаций государственного сектора</t>
  </si>
  <si>
    <t>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</si>
  <si>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текущего характера от наднациональных организаций и правительств иностранных государств</t>
  </si>
  <si>
    <t>0703</t>
  </si>
  <si>
    <t>0704</t>
  </si>
  <si>
    <t>0705</t>
  </si>
  <si>
    <t>0706</t>
  </si>
  <si>
    <t>0707</t>
  </si>
  <si>
    <t>153</t>
  </si>
  <si>
    <t>154</t>
  </si>
  <si>
    <t>155</t>
  </si>
  <si>
    <t>156</t>
  </si>
  <si>
    <t>157</t>
  </si>
  <si>
    <t>0708</t>
  </si>
  <si>
    <t>158</t>
  </si>
  <si>
    <t>0709</t>
  </si>
  <si>
    <t>по поступлениям (перечислениям) по урегулированию расчетов между бюджетами бюджетной системы Российской Федерации по распределенным доходам и безвозмездные поступления</t>
  </si>
  <si>
    <t>от безвозмездных денежных поступлений капитального характера</t>
  </si>
  <si>
    <t>из них:
по поступлениям капитального характера от других бюджетов бюджетной системы Российской Федерации</t>
  </si>
  <si>
    <t>0801</t>
  </si>
  <si>
    <t>0800</t>
  </si>
  <si>
    <t>161</t>
  </si>
  <si>
    <t>по поступлениям капитального характера в бюджеты бюждетной системы Российской Федерации от бюджетных и автономных учреждений</t>
  </si>
  <si>
    <t>0803</t>
  </si>
  <si>
    <t>163</t>
  </si>
  <si>
    <t>по поступлениям капитального характера от организаций государственного сектора</t>
  </si>
  <si>
    <t>0804</t>
  </si>
  <si>
    <t>164</t>
  </si>
  <si>
    <t>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</si>
  <si>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капитального характера от наднациональных организаций и правительств иностранных государств</t>
  </si>
  <si>
    <t>по поступлениям капитального характера от международных организаций</t>
  </si>
  <si>
    <t>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</si>
  <si>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0808</t>
  </si>
  <si>
    <t>0807</t>
  </si>
  <si>
    <t>0806</t>
  </si>
  <si>
    <t>0805</t>
  </si>
  <si>
    <t>165</t>
  </si>
  <si>
    <t>166</t>
  </si>
  <si>
    <t>167</t>
  </si>
  <si>
    <t>168</t>
  </si>
  <si>
    <t>в том числе:
от невыясненных поступлений</t>
  </si>
  <si>
    <t>от иных доходов</t>
  </si>
  <si>
    <t>от реализации оборотных активов</t>
  </si>
  <si>
    <t>1201</t>
  </si>
  <si>
    <t>1202</t>
  </si>
  <si>
    <t>1203</t>
  </si>
  <si>
    <t>181</t>
  </si>
  <si>
    <t>440</t>
  </si>
  <si>
    <t>в том числе:
от реализации нефинансовых активов:</t>
  </si>
  <si>
    <t xml:space="preserve"> из них:
основных средств</t>
  </si>
  <si>
    <t>в том числе:
лекарственных препаратов и материалов, применяемых в медицинских целях</t>
  </si>
  <si>
    <t>продуктов питания</t>
  </si>
  <si>
    <t>горюче-смазочных материалов</t>
  </si>
  <si>
    <t>строительных материалов</t>
  </si>
  <si>
    <t>мягкого инвентаря</t>
  </si>
  <si>
    <t>прочих оборотных ценностей (материалов)</t>
  </si>
  <si>
    <t>прочих материальных запасов однократного применения</t>
  </si>
  <si>
    <t>от реализации финансовых активов</t>
  </si>
  <si>
    <t>из них:
ценных бумаг, кроме акций и иных финансовых инструментов</t>
  </si>
  <si>
    <t>акций и иных финансовых инструментов</t>
  </si>
  <si>
    <t>от возврата по предоставленным заимствованиям</t>
  </si>
  <si>
    <t>в том числе:
по предоставленным заимствованиям бюджетам бюджетной системы Российской Федерации</t>
  </si>
  <si>
    <t>по предоставленным заимствованиям государственным (муниципальным) автономным учреждениям</t>
  </si>
  <si>
    <t>по предоставленным заимствованиям финансовым и нефинансовым организациям государственного сектора</t>
  </si>
  <si>
    <t>по предоставленным заимствованиям иным нефинансовым организациям</t>
  </si>
  <si>
    <t>по предоставленным заимствованиям иным финансовым организациям</t>
  </si>
  <si>
    <t>по предоставленным заимствованиям некоммерческим организациям и физическим лицам - производителям товаров, работ, услуг</t>
  </si>
  <si>
    <t>по предоставленным заимствованиям физическим лицам</t>
  </si>
  <si>
    <t>по предоставленным заимствованиям наднациональным организациям и правительствам иностранных государств</t>
  </si>
  <si>
    <t>по предоставленным заимствованиям нерезидентам</t>
  </si>
  <si>
    <t>от реализации иных финансовых активов</t>
  </si>
  <si>
    <t>1900</t>
  </si>
  <si>
    <t>из них:
внутренние привлеченные заимствования</t>
  </si>
  <si>
    <t>1910</t>
  </si>
  <si>
    <t>1920</t>
  </si>
  <si>
    <t>за счет прочих несоциальных выплат персоналу в денежной форме</t>
  </si>
  <si>
    <t xml:space="preserve">в том числе:
услуг связи </t>
  </si>
  <si>
    <t>арендной платы за пользование имуществом (за исключением земельных и других обособленных природных объектов)</t>
  </si>
  <si>
    <t>страхования</t>
  </si>
  <si>
    <t>арендной платы за пользование земельными участками и другими обособленными природными объектами</t>
  </si>
  <si>
    <t>за счет безвозмездных перечислений текущего характера</t>
  </si>
  <si>
    <t>за счет безвозмездных перечислений финансовым организациям государственного сектора на производство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</si>
  <si>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производство</t>
  </si>
  <si>
    <t>2603</t>
  </si>
  <si>
    <t>243</t>
  </si>
  <si>
    <t>за счет безвозмездных перечислений нефинансовым организациям государственного сектора на производство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</si>
  <si>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производство</t>
  </si>
  <si>
    <t>за счет безвозмездных перечислений финансовым организациям государственного сектора на продукцию</t>
  </si>
  <si>
    <t>за счет безвозмездных перечислений нефинансовым организациям государственного сектора на продукцию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</si>
  <si>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продукцию</t>
  </si>
  <si>
    <t>за счет пособий по социальной помощи населению в натуральной форме</t>
  </si>
  <si>
    <t>за счет пенсий, пособий, выплачиваемых работодателями, нанимателями бывшим работникам</t>
  </si>
  <si>
    <t>за счет социальных пособий и компенсаций персоналу в денежной форме</t>
  </si>
  <si>
    <t>за счет социальных компенсаций персоналу в натуральной форме</t>
  </si>
  <si>
    <t>за счет безвозмездных перечислений капитального характера организациям</t>
  </si>
  <si>
    <t>за счет безвозмездных перечислений капитального характера финансовым организациям государственного сектора</t>
  </si>
  <si>
    <t>за счет безвозмездных перечислений капитального характера иным финансовым организациям (за исключением финансовых организаций государственного сектора)</t>
  </si>
  <si>
    <t>за счет безвозмездных перечислений капитального характера нефинансовым организациям государственного сектора</t>
  </si>
  <si>
    <t>за счет безвозмездных перечислений капитального характера иным нефинансовым организяциям  (за исключением нефинансовых организаций государственного сектора)</t>
  </si>
  <si>
    <t>за счет безвозмездных перечислений капитального характера некоммерческим организациям и физическим лицам - производителям товаров, работ и услуг</t>
  </si>
  <si>
    <t>3000</t>
  </si>
  <si>
    <t>3001</t>
  </si>
  <si>
    <t>3002</t>
  </si>
  <si>
    <t>3003</t>
  </si>
  <si>
    <t>3004</t>
  </si>
  <si>
    <t>3005</t>
  </si>
  <si>
    <t>3006</t>
  </si>
  <si>
    <t>280</t>
  </si>
  <si>
    <t>281</t>
  </si>
  <si>
    <t>282</t>
  </si>
  <si>
    <t>283</t>
  </si>
  <si>
    <t>284</t>
  </si>
  <si>
    <t>285</t>
  </si>
  <si>
    <t>286</t>
  </si>
  <si>
    <t>в том числе:
за счет уплаты налогов, пошлин и сборов</t>
  </si>
  <si>
    <t>за счет уплаты иных выплат текущего характера организациям</t>
  </si>
  <si>
    <t>за счет уплаты иных выплат капитального характера физическим лицам</t>
  </si>
  <si>
    <t>из них:
лекарственных препаратов и материалов, применяемых в медицинских целях</t>
  </si>
  <si>
    <t>прочих оборотных запасов (материалов)</t>
  </si>
  <si>
    <t>материальных запасов для целей капитальных вложений</t>
  </si>
  <si>
    <t>материальных запасов однократного применения</t>
  </si>
  <si>
    <t>на приобретение услуг, работ для целей капитальных вложений</t>
  </si>
  <si>
    <t>на приобретение финансовых активов:</t>
  </si>
  <si>
    <t>из них:
основных средств</t>
  </si>
  <si>
    <t>в том числе:
на приобретение нефинансовых активов:</t>
  </si>
  <si>
    <t>из них:
бюджетам бюджетной системы Российской Федерации</t>
  </si>
  <si>
    <t>государственным (муниципальным) автономным учреждениям</t>
  </si>
  <si>
    <t>финансовым и нефинансовым организациям государственного сектора</t>
  </si>
  <si>
    <t>иным нефинансовым организациям</t>
  </si>
  <si>
    <t>иным финансовым организациям</t>
  </si>
  <si>
    <t xml:space="preserve">некоммерческим организациям и физическим лицам  - производителям товаров, работ и услуг </t>
  </si>
  <si>
    <t>физическим лицам</t>
  </si>
  <si>
    <t>наднациональным организациям и правительствам иностранных госудаств</t>
  </si>
  <si>
    <t>нерезидентам</t>
  </si>
  <si>
    <t>иных финансовых активов</t>
  </si>
  <si>
    <t>в том числе:
на погашение государственного (муниципального) долга</t>
  </si>
  <si>
    <t xml:space="preserve">по внешним привлеченным заимствованиям </t>
  </si>
  <si>
    <t>Форма 0503123 с. 10</t>
  </si>
  <si>
    <t>в том числе:
по возрату дебиторской задолженности прошлых лет</t>
  </si>
  <si>
    <t>из них:
по возрату дебиторской задолженности прошлых лет</t>
  </si>
  <si>
    <t>из них:
возврат средств, перечисленных в виде денежных обеспечений</t>
  </si>
  <si>
    <t>из них:
поступление денежных средств во временное распоряжение</t>
  </si>
  <si>
    <t>из них:
увеличение расчетов</t>
  </si>
  <si>
    <t>в том числе:
поступление денежных средств на  депозитные счета</t>
  </si>
  <si>
    <t>в том числе:
за счет увеличения денежных средств</t>
  </si>
  <si>
    <t>в том числе:
поступление денежных средств при управлении остатками, всего</t>
  </si>
  <si>
    <t>Форма 0503123 с. 11</t>
  </si>
  <si>
    <t>0100</t>
  </si>
  <si>
    <t>0200</t>
  </si>
  <si>
    <t>0300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</si>
  <si>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</si>
  <si>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</si>
  <si>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</si>
  <si>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</si>
  <si>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</si>
  <si>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</si>
  <si>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</si>
  <si>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</si>
  <si>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</si>
  <si>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</si>
  <si>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0500</t>
  </si>
  <si>
    <t>0502</t>
  </si>
  <si>
    <t>0503</t>
  </si>
  <si>
    <t>0504</t>
  </si>
  <si>
    <t>0505</t>
  </si>
  <si>
    <t>0506</t>
  </si>
  <si>
    <t>0600</t>
  </si>
  <si>
    <t>0601</t>
  </si>
  <si>
    <t>0602</t>
  </si>
  <si>
    <t>0603</t>
  </si>
  <si>
    <t>0604</t>
  </si>
  <si>
    <t>0605</t>
  </si>
  <si>
    <t>0700</t>
  </si>
  <si>
    <t>0701</t>
  </si>
  <si>
    <t xml:space="preserve"> по иным текущим поступлениям</t>
  </si>
  <si>
    <t>1200</t>
  </si>
  <si>
    <t>159</t>
  </si>
  <si>
    <t>1300</t>
  </si>
  <si>
    <t>1400</t>
  </si>
  <si>
    <t>1410</t>
  </si>
  <si>
    <t>1420</t>
  </si>
  <si>
    <t>1430</t>
  </si>
  <si>
    <t>1440</t>
  </si>
  <si>
    <t>1441</t>
  </si>
  <si>
    <t>1442</t>
  </si>
  <si>
    <t>1443</t>
  </si>
  <si>
    <t>1444</t>
  </si>
  <si>
    <t>1445</t>
  </si>
  <si>
    <t>1446</t>
  </si>
  <si>
    <t>1449</t>
  </si>
  <si>
    <t>1600</t>
  </si>
  <si>
    <t>1610</t>
  </si>
  <si>
    <t>1620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</si>
  <si>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</si>
  <si>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</si>
  <si>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</si>
  <si>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</si>
  <si>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</si>
  <si>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</si>
  <si>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</si>
  <si>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</si>
  <si>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</si>
  <si>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</si>
  <si>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</si>
  <si>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1800</t>
  </si>
  <si>
    <t>441</t>
  </si>
  <si>
    <t>442</t>
  </si>
  <si>
    <t>443</t>
  </si>
  <si>
    <t>444</t>
  </si>
  <si>
    <t>445</t>
  </si>
  <si>
    <t>446</t>
  </si>
  <si>
    <t>449</t>
  </si>
  <si>
    <t>620</t>
  </si>
  <si>
    <t>630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</si>
  <si>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</si>
  <si>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</si>
  <si>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</si>
  <si>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</si>
  <si>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</si>
  <si>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</si>
  <si>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</si>
  <si>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</si>
  <si>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</si>
  <si>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</si>
  <si>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</si>
  <si>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в том числе:
за счет оплаты труда и начислений на выплаты по оплате труда</t>
  </si>
  <si>
    <t xml:space="preserve">в том числе:
за счет заработной платы </t>
  </si>
  <si>
    <t>из них:
внутреннего долга</t>
  </si>
  <si>
    <t>2100</t>
  </si>
  <si>
    <t>2200</t>
  </si>
  <si>
    <t>2300</t>
  </si>
  <si>
    <t>2301</t>
  </si>
  <si>
    <t>2302</t>
  </si>
  <si>
    <t>2303</t>
  </si>
  <si>
    <t>2304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</si>
  <si>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</si>
  <si>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</si>
  <si>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</si>
  <si>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</si>
  <si>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</si>
  <si>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</si>
  <si>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</si>
  <si>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</si>
  <si>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</si>
  <si>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2500</t>
  </si>
  <si>
    <t>2501</t>
  </si>
  <si>
    <t>2502</t>
  </si>
  <si>
    <t>2600</t>
  </si>
  <si>
    <t>214</t>
  </si>
  <si>
    <t>227</t>
  </si>
  <si>
    <t>228</t>
  </si>
  <si>
    <t>229</t>
  </si>
  <si>
    <t>2601</t>
  </si>
  <si>
    <t>2602</t>
  </si>
  <si>
    <t>2604</t>
  </si>
  <si>
    <t>2605</t>
  </si>
  <si>
    <t>2606</t>
  </si>
  <si>
    <t>2607</t>
  </si>
  <si>
    <t>2608</t>
  </si>
  <si>
    <t>2609</t>
  </si>
  <si>
    <t>2611</t>
  </si>
  <si>
    <t>2612</t>
  </si>
  <si>
    <t>2700</t>
  </si>
  <si>
    <t>2701</t>
  </si>
  <si>
    <t>2702</t>
  </si>
  <si>
    <t>2703</t>
  </si>
  <si>
    <t>2800</t>
  </si>
  <si>
    <t>244</t>
  </si>
  <si>
    <t>245</t>
  </si>
  <si>
    <t>246</t>
  </si>
  <si>
    <t>247</t>
  </si>
  <si>
    <t>248</t>
  </si>
  <si>
    <t>249</t>
  </si>
  <si>
    <t>24A</t>
  </si>
  <si>
    <t>24B</t>
  </si>
  <si>
    <t>из них:
за счет пенсий, пособий и выплат по пенсионному, социальному и медицинскому страхованию населения</t>
  </si>
  <si>
    <t>из них:
за счет чрезвычайных расходов по операциям с активами</t>
  </si>
  <si>
    <t>2801</t>
  </si>
  <si>
    <t>2802</t>
  </si>
  <si>
    <t>2803</t>
  </si>
  <si>
    <t>2804</t>
  </si>
  <si>
    <t>2805</t>
  </si>
  <si>
    <t>2806</t>
  </si>
  <si>
    <t>2807</t>
  </si>
  <si>
    <t>2900</t>
  </si>
  <si>
    <t>2901</t>
  </si>
  <si>
    <t>3100</t>
  </si>
  <si>
    <t>263</t>
  </si>
  <si>
    <t>264</t>
  </si>
  <si>
    <t>265</t>
  </si>
  <si>
    <t>266</t>
  </si>
  <si>
    <t>267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</si>
  <si>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</si>
  <si>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</si>
  <si>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</si>
  <si>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</si>
  <si>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</si>
  <si>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</si>
  <si>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</si>
  <si>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</si>
  <si>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</si>
  <si>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3200</t>
  </si>
  <si>
    <t>3300</t>
  </si>
  <si>
    <t>3310</t>
  </si>
  <si>
    <t>3320</t>
  </si>
  <si>
    <t>3330</t>
  </si>
  <si>
    <t>3340</t>
  </si>
  <si>
    <t>3346</t>
  </si>
  <si>
    <t>3347</t>
  </si>
  <si>
    <t>3390</t>
  </si>
  <si>
    <t>3400</t>
  </si>
  <si>
    <t>3410</t>
  </si>
  <si>
    <t>3420</t>
  </si>
  <si>
    <t>296</t>
  </si>
  <si>
    <t>297</t>
  </si>
  <si>
    <t>298</t>
  </si>
  <si>
    <t>299</t>
  </si>
  <si>
    <t>341</t>
  </si>
  <si>
    <t>342</t>
  </si>
  <si>
    <t>343</t>
  </si>
  <si>
    <t>344</t>
  </si>
  <si>
    <t>345</t>
  </si>
  <si>
    <t>346</t>
  </si>
  <si>
    <t>347</t>
  </si>
  <si>
    <t>349</t>
  </si>
  <si>
    <t>520</t>
  </si>
  <si>
    <t>530</t>
  </si>
  <si>
    <t xml:space="preserve">из них:
по внутренним привлеченным заимствованиям 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</si>
  <si>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</si>
  <si>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</si>
  <si>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</si>
  <si>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</si>
  <si>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</si>
  <si>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</si>
  <si>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</si>
  <si>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</si>
  <si>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</si>
  <si>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</si>
  <si>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</si>
  <si>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3600</t>
  </si>
  <si>
    <t>3800</t>
  </si>
  <si>
    <t>3810</t>
  </si>
  <si>
    <t>3820</t>
  </si>
  <si>
    <t>3900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</si>
  <si>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</si>
  <si>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</si>
  <si>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</si>
  <si>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</si>
  <si>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</si>
  <si>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</si>
  <si>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</si>
  <si>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</si>
  <si>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</si>
  <si>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</si>
  <si>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</si>
  <si>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3. ИЗМЕНЕНИЕ ОСТАТКОВ СРЕДСТВ</t>
  </si>
  <si>
    <t>1. ПОСТУПЛЕНИЯ</t>
  </si>
  <si>
    <t>4000</t>
  </si>
  <si>
    <t>4100</t>
  </si>
  <si>
    <t>4200</t>
  </si>
  <si>
    <t>4210</t>
  </si>
  <si>
    <t>4220</t>
  </si>
  <si>
    <t>4300</t>
  </si>
  <si>
    <t>4310</t>
  </si>
  <si>
    <t>4320</t>
  </si>
  <si>
    <t>4400</t>
  </si>
  <si>
    <t>4410</t>
  </si>
  <si>
    <t>4420</t>
  </si>
  <si>
    <t>4500</t>
  </si>
  <si>
    <t>4510</t>
  </si>
  <si>
    <t>4520</t>
  </si>
  <si>
    <t>4600</t>
  </si>
  <si>
    <t>4610</t>
  </si>
  <si>
    <t>4620</t>
  </si>
  <si>
    <t>5000</t>
  </si>
  <si>
    <t>5010</t>
  </si>
  <si>
    <t>5020</t>
  </si>
  <si>
    <t>5030</t>
  </si>
  <si>
    <t>3.1 АНАЛИТИЧЕСКАЯ ИНФОРМАЦИЯ ПО УПРАВЛЕНИЮ ОСТАТКАМИ</t>
  </si>
  <si>
    <t>8000</t>
  </si>
  <si>
    <t>8100</t>
  </si>
  <si>
    <t>8200</t>
  </si>
  <si>
    <t>4. АНАЛИТИЧЕСКАЯ ИНФОРМАЦИЯ ПО ВЫБЫТИЯМ</t>
  </si>
  <si>
    <t>9000</t>
  </si>
  <si>
    <t>9900</t>
  </si>
  <si>
    <t>Отчет о совместимости для Книга7</t>
  </si>
  <si>
    <t>Дата отчета: 13.06.2019 19:51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</si>
  <si>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</si>
  <si>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</si>
  <si>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</si>
  <si>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Версия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</si>
  <si>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</si>
  <si>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Excel 97-2003</t>
  </si>
  <si>
    <t xml:space="preserve">администратор, администратор источников финансирования дефицита бюджета </t>
  </si>
  <si>
    <t>главный администратор, администратор доходов бюджета, главный</t>
  </si>
  <si>
    <t>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</si>
  <si>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внешние привлеченные заимствования</t>
  </si>
  <si>
    <t>по предоставленным заимствованиям</t>
  </si>
  <si>
    <t>Единица измерения: руб.</t>
  </si>
  <si>
    <t>по поступлениям текущего характера от международных 
организаций</t>
  </si>
  <si>
    <t>за счет прочих несоциальных выплат персоналу в натуральной 
форме</t>
  </si>
  <si>
    <t>за счет безвозмездных перечислений иным финансовым 
организациям (за исключением финансовых организаций государственного сектора) на продукцию</t>
  </si>
  <si>
    <t>за счет безвозмездных перечислений некоммерческим 
организациям и физическим лицам - производителям товаров, 
работ и услуг на продукцию</t>
  </si>
  <si>
    <t>за счет пособий по социальной помощи населению в денежной 
форме</t>
  </si>
  <si>
    <t>за счет пособий по социальной помощи, выплачиваемых работодателями, нанимателями бывшим работникам в 
натуральной форме</t>
  </si>
  <si>
    <t>за счет уплаты иных выплат текущего характера физическим 
лицам</t>
  </si>
  <si>
    <t>за счет уплаты иных выплат капитального характера 
организациям</t>
  </si>
  <si>
    <t>3110</t>
  </si>
  <si>
    <t>3111</t>
  </si>
  <si>
    <t>3112</t>
  </si>
  <si>
    <t>3113</t>
  </si>
  <si>
    <t>3114</t>
  </si>
  <si>
    <t>3115</t>
  </si>
  <si>
    <t>3116</t>
  </si>
  <si>
    <t>3117</t>
  </si>
  <si>
    <t>340</t>
  </si>
  <si>
    <t>за счет приобретения товаров и материальных запасов</t>
  </si>
  <si>
    <t>от оказания услуг по программе обязательного медицинского страхования</t>
  </si>
  <si>
    <t>в том числе:
за счет безвозмездных перечислений текущего характера государственным (муниципальным) учреждениям</t>
  </si>
  <si>
    <t>в том числе:
за счет безвозмездных перечислений капитального характера государственным (муниципальным) учреждениям</t>
  </si>
  <si>
    <t>0507</t>
  </si>
  <si>
    <t>139</t>
  </si>
  <si>
    <t>от возмещений Фондом социального страхования Российской Федерации расходов</t>
  </si>
  <si>
    <t>0410</t>
  </si>
  <si>
    <t>0411</t>
  </si>
  <si>
    <t>12К</t>
  </si>
  <si>
    <t>12Т</t>
  </si>
  <si>
    <t>от концессионной платы</t>
  </si>
  <si>
    <t>от простого товарищества</t>
  </si>
  <si>
    <t>1450</t>
  </si>
  <si>
    <t>460</t>
  </si>
  <si>
    <t>из них:
за счет перечислений текущего характера другим бюджетам бюджетной системы Российской Федерации</t>
  </si>
  <si>
    <t>за счет перечислений текущего характера наднациональным организациям и правительствам иностранных государств</t>
  </si>
  <si>
    <t>за счет перечислений текущего характера международным организациям</t>
  </si>
  <si>
    <t>2704</t>
  </si>
  <si>
    <t>2705</t>
  </si>
  <si>
    <t>2706</t>
  </si>
  <si>
    <t>за счет перечислений капитального характера другим бюджетам бюджетной системы Российской Федерации</t>
  </si>
  <si>
    <t>за счет перечислений капитального характера наднациональным организациям и правительствам иностранных государств</t>
  </si>
  <si>
    <t>за счет перечислений капитального характера международным организациям</t>
  </si>
  <si>
    <t>от биологических активов</t>
  </si>
  <si>
    <t>3350</t>
  </si>
  <si>
    <t>360</t>
  </si>
  <si>
    <t>из них:
прочих запасов (материалов)</t>
  </si>
  <si>
    <t xml:space="preserve"> за счет безвозмездных перечислений некоммерческим организациям и физическим лицам - производителям товаров, работ и услуг на производство</t>
  </si>
  <si>
    <t>биологических активов</t>
  </si>
  <si>
    <t>по расчетам по иным операциям с денежными средствами, не отраженных в поступлениях и выбытиях</t>
  </si>
  <si>
    <t>в том числе:
увеличение расчетов</t>
  </si>
  <si>
    <t>4900</t>
  </si>
  <si>
    <t>4910</t>
  </si>
  <si>
    <t>4920</t>
  </si>
  <si>
    <t>4930</t>
  </si>
  <si>
    <t>4940</t>
  </si>
  <si>
    <t>Документ подписан ЭП:</t>
  </si>
  <si>
    <t>01 января 2025 г.</t>
  </si>
  <si>
    <t>МУНИЦИПАЛЬНОЕ УЧРЕЖДЕНИЕ "ТАЛНАХСКОЕ ТЕРРИТОРИАЛЬНОЕ УПРАВЛЕНИЕ АДМИНИСТРАЦИИ ГОРОДА НОРИЛЬСКА"</t>
  </si>
  <si>
    <t>И.Ю. Жабина</t>
  </si>
  <si>
    <t>2457049545</t>
  </si>
  <si>
    <t>01.01.2025</t>
  </si>
  <si>
    <t>016</t>
  </si>
  <si>
    <t>04093636</t>
  </si>
  <si>
    <t>5</t>
  </si>
  <si>
    <t>3</t>
  </si>
  <si>
    <t>04300047</t>
  </si>
  <si>
    <t>ГОД</t>
  </si>
  <si>
    <t>500</t>
  </si>
  <si>
    <t>бюджет муниципального образования город Норильск</t>
  </si>
  <si>
    <t>04729000</t>
  </si>
  <si>
    <t>420</t>
  </si>
  <si>
    <t>430</t>
  </si>
  <si>
    <t>400</t>
  </si>
  <si>
    <t>410</t>
  </si>
  <si>
    <t>100</t>
  </si>
  <si>
    <t>120</t>
  </si>
  <si>
    <t>130</t>
  </si>
  <si>
    <t>140</t>
  </si>
  <si>
    <t>141</t>
  </si>
  <si>
    <t>150</t>
  </si>
  <si>
    <t>160</t>
  </si>
  <si>
    <t>262</t>
  </si>
  <si>
    <t>250</t>
  </si>
  <si>
    <t>252</t>
  </si>
  <si>
    <t>253</t>
  </si>
  <si>
    <t>260</t>
  </si>
  <si>
    <t>270</t>
  </si>
  <si>
    <t>273</t>
  </si>
  <si>
    <t>290</t>
  </si>
  <si>
    <t>310</t>
  </si>
  <si>
    <t>320</t>
  </si>
  <si>
    <t>330</t>
  </si>
  <si>
    <t>810</t>
  </si>
  <si>
    <t>171</t>
  </si>
  <si>
    <t>110</t>
  </si>
  <si>
    <t>151</t>
  </si>
  <si>
    <t>251</t>
  </si>
  <si>
    <t>261</t>
  </si>
  <si>
    <t>720</t>
  </si>
  <si>
    <t>231</t>
  </si>
  <si>
    <t>232</t>
  </si>
  <si>
    <t>820</t>
  </si>
  <si>
    <t>600</t>
  </si>
  <si>
    <t>700</t>
  </si>
  <si>
    <t>710</t>
  </si>
  <si>
    <t>200</t>
  </si>
  <si>
    <t>210</t>
  </si>
  <si>
    <t>211</t>
  </si>
  <si>
    <t>212</t>
  </si>
  <si>
    <t>213</t>
  </si>
  <si>
    <t>220</t>
  </si>
  <si>
    <t>221</t>
  </si>
  <si>
    <t>222</t>
  </si>
  <si>
    <t>223</t>
  </si>
  <si>
    <t>224</t>
  </si>
  <si>
    <t>225</t>
  </si>
  <si>
    <t>226</t>
  </si>
  <si>
    <t>230</t>
  </si>
  <si>
    <t>240</t>
  </si>
  <si>
    <t>241</t>
  </si>
  <si>
    <t>242</t>
  </si>
  <si>
    <t>в том числе:
по налоговым доходам, таможенным платежам и страховым взносам на обязательное социальное страхование</t>
  </si>
  <si>
    <t>256</t>
  </si>
  <si>
    <t>254</t>
  </si>
  <si>
    <t>255</t>
  </si>
  <si>
    <t>Капустина Евгения Викторовна</t>
  </si>
  <si>
    <t>Главный бухгалтер</t>
  </si>
  <si>
    <t>9F4EBD211A0260A1E3FBCA2A1B1FFF707D887321</t>
  </si>
  <si>
    <t>008BEF872C5BE55DE33A42107A0770E551</t>
  </si>
  <si>
    <t>Казначейство России</t>
  </si>
  <si>
    <t>Руководитель</t>
  </si>
  <si>
    <t>Соколов Андрей Александрович</t>
  </si>
  <si>
    <t>19CBED18C2D3EE860CCF429FE5FEC09D5388E9E7</t>
  </si>
  <si>
    <t>00A57579F2F88C04694EB9214CDA817A03</t>
  </si>
  <si>
    <t>0104</t>
  </si>
  <si>
    <t>Заработная плата</t>
  </si>
  <si>
    <t>Прочие несоциальные выплаты персоналу в денежной форме</t>
  </si>
  <si>
    <t>Начисления на выплаты по оплате труда</t>
  </si>
  <si>
    <t>Прочие несоциальные выплаты персоналу в натуральной форме</t>
  </si>
  <si>
    <t>Услуги связи</t>
  </si>
  <si>
    <t>Транспортные услуги</t>
  </si>
  <si>
    <t>Коммунальные услуги</t>
  </si>
  <si>
    <t>Работы, услуги по содержанию имущества</t>
  </si>
  <si>
    <t>Прочие работы, услуги</t>
  </si>
  <si>
    <t>0113</t>
  </si>
  <si>
    <t>Услуги, работы для целей капитальных вложений</t>
  </si>
  <si>
    <t>Пособия по социальной помощи, выплачиваемые работодателями, нанимателями бывшим работникам в натуральной форме</t>
  </si>
  <si>
    <t>321</t>
  </si>
  <si>
    <t>Социальные пособия и компенсации персоналу в денежной форме</t>
  </si>
  <si>
    <t>Увеличение стоимости основных средств</t>
  </si>
  <si>
    <t>Увеличение стоимости мягкого инвентаря</t>
  </si>
  <si>
    <t>Увеличение стоимости прочих материальных запасов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</si>
  <si>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</si>
  <si>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</si>
  <si>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А.А. Соколов</t>
  </si>
  <si>
    <t>Е.В. Капустина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</si>
</sst>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8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i/>
      <sz val="8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theme="0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7" fillId="0" borderId="0"/>
    <xf numFmtId="0" fontId="1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</cellStyleXfs>
  <cellXfs count="311">
    <xf numFmtId="0" fontId="0" fillId="0" borderId="0" xfId="0"/>
    <xf numFmtId="0" fontId="4" fillId="24" borderId="0" xfId="0" applyNumberFormat="1" applyFont="1" applyFill="1" applyAlignment="1">
      <alignment horizontal="right" wrapText="1"/>
    </xf>
    <xf numFmtId="0" fontId="7" fillId="24" borderId="0" xfId="0" applyFont="1" applyFill="1"/>
    <xf numFmtId="0" fontId="6" fillId="24" borderId="0" xfId="0" applyFont="1" applyFill="1"/>
    <xf numFmtId="0" fontId="7" fillId="24" borderId="0" xfId="0" applyNumberFormat="1" applyFont="1" applyFill="1" applyAlignment="1">
      <alignment wrapText="1"/>
    </xf>
    <xf numFmtId="0" fontId="7" fillId="24" borderId="0" xfId="0" applyNumberFormat="1" applyFont="1" applyFill="1"/>
    <xf numFmtId="0" fontId="7" fillId="24" borderId="0" xfId="0" applyNumberFormat="1" applyFont="1" applyFill="1" applyAlignment="1"/>
    <xf numFmtId="0" fontId="4" fillId="24" borderId="0" xfId="0" applyNumberFormat="1" applyFont="1" applyFill="1" applyBorder="1"/>
    <xf numFmtId="0" fontId="6" fillId="24" borderId="0" xfId="0" applyNumberFormat="1" applyFont="1" applyFill="1" applyBorder="1" applyAlignment="1">
      <alignment horizontal="center"/>
    </xf>
    <xf numFmtId="0" fontId="3" fillId="24" borderId="0" xfId="0" applyFont="1" applyFill="1"/>
    <xf numFmtId="0" fontId="3" fillId="24" borderId="0" xfId="0" applyFont="1" applyFill="1" applyBorder="1"/>
    <xf numFmtId="0" fontId="9" fillId="24" borderId="0" xfId="0" applyFont="1" applyFill="1" applyBorder="1" applyAlignment="1"/>
    <xf numFmtId="0" fontId="3" fillId="24" borderId="0" xfId="0" applyFont="1" applyFill="1" applyBorder="1" applyAlignment="1"/>
    <xf numFmtId="0" fontId="9" fillId="24" borderId="0" xfId="0" applyFont="1" applyFill="1" applyBorder="1" applyAlignment="1">
      <alignment horizontal="left"/>
    </xf>
    <xf numFmtId="0" fontId="9" fillId="24" borderId="0" xfId="0" applyFont="1" applyFill="1" applyAlignment="1">
      <alignment horizontal="left" wrapText="1"/>
    </xf>
    <xf numFmtId="0" fontId="4" fillId="24" borderId="0" xfId="0" applyFont="1" applyFill="1" applyAlignment="1">
      <alignment horizontal="right"/>
    </xf>
    <xf numFmtId="49" fontId="7" fillId="24" borderId="10" xfId="0" applyNumberFormat="1" applyFont="1" applyFill="1" applyBorder="1" applyAlignment="1">
      <alignment horizontal="center" wrapText="1"/>
    </xf>
    <xf numFmtId="49" fontId="7" fillId="24" borderId="11" xfId="0" applyNumberFormat="1" applyFont="1" applyFill="1" applyBorder="1" applyAlignment="1">
      <alignment horizontal="center"/>
    </xf>
    <xf numFmtId="49" fontId="7" fillId="24" borderId="12" xfId="0" applyNumberFormat="1" applyFont="1" applyFill="1" applyBorder="1" applyAlignment="1">
      <alignment horizontal="center"/>
    </xf>
    <xf numFmtId="14" fontId="7" fillId="24" borderId="13" xfId="0" applyNumberFormat="1" applyFont="1" applyFill="1" applyBorder="1" applyAlignment="1" applyProtection="1">
      <alignment horizontal="center"/>
      <protection locked="0"/>
    </xf>
    <xf numFmtId="49" fontId="7" fillId="24" borderId="14" xfId="0" applyNumberFormat="1" applyFont="1" applyFill="1" applyBorder="1" applyAlignment="1" applyProtection="1">
      <alignment horizontal="center"/>
      <protection locked="0"/>
    </xf>
    <xf numFmtId="49" fontId="7" fillId="24" borderId="13" xfId="0" applyNumberFormat="1" applyFont="1" applyFill="1" applyBorder="1" applyAlignment="1" applyProtection="1">
      <alignment horizontal="center"/>
      <protection locked="0"/>
    </xf>
    <xf numFmtId="0" fontId="34" fillId="0" borderId="0" xfId="0" applyFont="1" applyAlignment="1">
      <alignment horizontal="center"/>
    </xf>
    <xf numFmtId="49" fontId="7" fillId="24" borderId="0" xfId="0" applyNumberFormat="1" applyFont="1" applyFill="1" applyAlignment="1">
      <alignment horizontal="right" wrapText="1" indent="1"/>
    </xf>
    <xf numFmtId="49" fontId="7" fillId="24" borderId="0" xfId="0" applyNumberFormat="1" applyFont="1" applyFill="1" applyAlignment="1">
      <alignment horizontal="right" indent="1"/>
    </xf>
    <xf numFmtId="0" fontId="2" fillId="24" borderId="0" xfId="0" applyFont="1" applyFill="1" applyAlignment="1">
      <alignment horizontal="center" vertical="center" wrapText="1"/>
    </xf>
    <xf numFmtId="0" fontId="3" fillId="24" borderId="0" xfId="0" applyFont="1" applyFill="1" applyAlignment="1">
      <alignment vertical="center" wrapText="1"/>
    </xf>
    <xf numFmtId="0" fontId="35" fillId="0" borderId="0" xfId="0" applyFont="1"/>
    <xf numFmtId="0" fontId="7" fillId="24" borderId="0" xfId="0" applyNumberFormat="1" applyFont="1" applyFill="1" applyBorder="1" applyAlignment="1">
      <alignment horizontal="center" vertical="top" wrapText="1"/>
    </xf>
    <xf numFmtId="0" fontId="7" fillId="24" borderId="0" xfId="0" applyNumberFormat="1" applyFont="1" applyFill="1" applyBorder="1" applyAlignment="1">
      <alignment horizontal="right" wrapText="1"/>
    </xf>
    <xf numFmtId="0" fontId="7" fillId="24" borderId="0" xfId="0" applyNumberFormat="1" applyFont="1" applyFill="1" applyBorder="1" applyAlignment="1">
      <alignment horizontal="center"/>
    </xf>
    <xf numFmtId="49" fontId="35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" fillId="0" borderId="15" xfId="0" applyNumberFormat="1" applyFont="1" applyFill="1" applyBorder="1" applyAlignment="1" applyProtection="1">
      <alignment horizontal="center"/>
      <protection locked="0"/>
    </xf>
    <xf numFmtId="0" fontId="3" fillId="0" borderId="15" xfId="0" applyNumberFormat="1" applyFont="1" applyFill="1" applyBorder="1" applyAlignment="1" applyProtection="1">
      <alignment horizontal="center"/>
      <protection locked="0"/>
    </xf>
    <xf numFmtId="0" fontId="9" fillId="24" borderId="0" xfId="0" applyFont="1" applyFill="1" applyBorder="1" applyAlignment="1">
      <alignment vertical="top" wrapText="1"/>
    </xf>
    <xf numFmtId="0" fontId="3" fillId="24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5" fillId="0" borderId="0" xfId="0" applyNumberFormat="1" applyFont="1" applyFill="1" applyAlignment="1">
      <alignment horizontal="left"/>
    </xf>
    <xf numFmtId="0" fontId="30" fillId="24" borderId="16" xfId="0" applyNumberFormat="1" applyFont="1" applyFill="1" applyBorder="1" applyAlignment="1">
      <alignment horizontal="center" vertical="center"/>
    </xf>
    <xf numFmtId="0" fontId="30" fillId="24" borderId="16" xfId="0" applyNumberFormat="1" applyFont="1" applyFill="1" applyBorder="1" applyAlignment="1">
      <alignment horizontal="center"/>
    </xf>
    <xf numFmtId="49" fontId="29" fillId="24" borderId="0" xfId="0" applyNumberFormat="1" applyFont="1" applyFill="1" applyBorder="1" applyAlignment="1">
      <alignment horizontal="left" wrapText="1" indent="2"/>
    </xf>
    <xf numFmtId="4" fontId="30" fillId="24" borderId="0" xfId="0" applyNumberFormat="1" applyFont="1" applyFill="1" applyBorder="1" applyAlignment="1" applyProtection="1"/>
    <xf numFmtId="4" fontId="30" fillId="24" borderId="17" xfId="0" applyNumberFormat="1" applyFont="1" applyFill="1" applyBorder="1" applyAlignment="1" applyProtection="1"/>
    <xf numFmtId="49" fontId="30" fillId="24" borderId="16" xfId="0" applyNumberFormat="1" applyFont="1" applyFill="1" applyBorder="1" applyAlignment="1">
      <alignment horizontal="center" vertical="center"/>
    </xf>
    <xf numFmtId="49" fontId="30" fillId="24" borderId="16" xfId="0" applyNumberFormat="1" applyFont="1" applyFill="1" applyBorder="1" applyAlignment="1">
      <alignment horizontal="center"/>
    </xf>
    <xf numFmtId="4" fontId="30" fillId="24" borderId="0" xfId="0" applyNumberFormat="1" applyFont="1" applyFill="1" applyBorder="1" applyProtection="1"/>
    <xf numFmtId="0" fontId="30" fillId="24" borderId="18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center"/>
    </xf>
    <xf numFmtId="49" fontId="30" fillId="0" borderId="19" xfId="0" applyNumberFormat="1" applyFont="1" applyFill="1" applyBorder="1" applyAlignment="1" applyProtection="1">
      <alignment horizontal="center"/>
    </xf>
    <xf numFmtId="49" fontId="30" fillId="0" borderId="11" xfId="0" applyNumberFormat="1" applyFont="1" applyFill="1" applyBorder="1" applyAlignment="1" applyProtection="1">
      <alignment horizontal="center"/>
    </xf>
    <xf numFmtId="49" fontId="30" fillId="0" borderId="20" xfId="0" applyNumberFormat="1" applyFont="1" applyFill="1" applyBorder="1" applyAlignment="1" applyProtection="1">
      <alignment horizontal="center"/>
      <protection locked="0"/>
    </xf>
    <xf numFmtId="0" fontId="30" fillId="0" borderId="23" xfId="0" applyNumberFormat="1" applyFont="1" applyFill="1" applyBorder="1" applyAlignment="1" applyProtection="1">
      <alignment wrapText="1"/>
    </xf>
    <xf numFmtId="49" fontId="30" fillId="24" borderId="24" xfId="0" applyNumberFormat="1" applyFont="1" applyFill="1" applyBorder="1" applyAlignment="1">
      <alignment horizontal="center"/>
    </xf>
    <xf numFmtId="4" fontId="30" fillId="24" borderId="24" xfId="0" applyNumberFormat="1" applyFont="1" applyFill="1" applyBorder="1"/>
    <xf numFmtId="4" fontId="30" fillId="24" borderId="24" xfId="0" applyNumberFormat="1" applyFont="1" applyFill="1" applyBorder="1" applyProtection="1"/>
    <xf numFmtId="4" fontId="30" fillId="24" borderId="24" xfId="0" applyNumberFormat="1" applyFont="1" applyFill="1" applyBorder="1" applyAlignment="1" applyProtection="1"/>
    <xf numFmtId="49" fontId="30" fillId="24" borderId="25" xfId="0" applyNumberFormat="1" applyFont="1" applyFill="1" applyBorder="1" applyAlignment="1">
      <alignment horizontal="center"/>
    </xf>
    <xf numFmtId="0" fontId="36" fillId="0" borderId="0" xfId="0" applyFont="1" applyProtection="1"/>
    <xf numFmtId="0" fontId="36" fillId="0" borderId="26" xfId="0" applyFont="1" applyBorder="1" applyProtection="1"/>
    <xf numFmtId="0" fontId="36" fillId="0" borderId="27" xfId="0" applyFont="1" applyBorder="1" applyProtection="1"/>
    <xf numFmtId="0" fontId="36" fillId="0" borderId="28" xfId="0" applyFont="1" applyBorder="1" applyProtection="1"/>
    <xf numFmtId="0" fontId="30" fillId="24" borderId="16" xfId="0" applyFont="1" applyFill="1" applyBorder="1" applyAlignment="1" applyProtection="1">
      <alignment horizontal="center"/>
    </xf>
    <xf numFmtId="0" fontId="30" fillId="24" borderId="29" xfId="0" applyNumberFormat="1" applyFont="1" applyFill="1" applyBorder="1" applyAlignment="1" applyProtection="1">
      <alignment horizontal="left" wrapText="1" indent="2"/>
      <protection locked="0"/>
    </xf>
    <xf numFmtId="49" fontId="30" fillId="24" borderId="21" xfId="0" applyNumberFormat="1" applyFont="1" applyFill="1" applyBorder="1" applyAlignment="1" applyProtection="1">
      <alignment horizontal="center"/>
      <protection locked="0"/>
    </xf>
    <xf numFmtId="0" fontId="30" fillId="24" borderId="30" xfId="0" applyNumberFormat="1" applyFont="1" applyFill="1" applyBorder="1" applyAlignment="1" applyProtection="1">
      <alignment wrapText="1"/>
    </xf>
    <xf numFmtId="49" fontId="30" fillId="24" borderId="31" xfId="0" applyNumberFormat="1" applyFont="1" applyFill="1" applyBorder="1" applyAlignment="1" applyProtection="1">
      <alignment horizontal="center"/>
    </xf>
    <xf numFmtId="49" fontId="30" fillId="24" borderId="32" xfId="0" applyNumberFormat="1" applyFont="1" applyFill="1" applyBorder="1" applyAlignment="1" applyProtection="1">
      <alignment horizontal="center"/>
    </xf>
    <xf numFmtId="0" fontId="30" fillId="24" borderId="0" xfId="0" applyFont="1" applyFill="1" applyBorder="1"/>
    <xf numFmtId="0" fontId="30" fillId="24" borderId="0" xfId="0" applyFont="1" applyFill="1" applyBorder="1" applyAlignment="1">
      <alignment horizontal="center"/>
    </xf>
    <xf numFmtId="0" fontId="36" fillId="0" borderId="0" xfId="0" applyFont="1"/>
    <xf numFmtId="0" fontId="33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33" xfId="0" applyNumberFormat="1" applyBorder="1" applyAlignment="1">
      <alignment vertical="top" wrapText="1"/>
    </xf>
    <xf numFmtId="0" fontId="0" fillId="0" borderId="34" xfId="0" applyNumberFormat="1" applyBorder="1" applyAlignment="1">
      <alignment vertical="top" wrapText="1"/>
    </xf>
    <xf numFmtId="0" fontId="33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4" xfId="0" applyNumberFormat="1" applyBorder="1" applyAlignment="1">
      <alignment horizontal="center" vertical="top" wrapText="1"/>
    </xf>
    <xf numFmtId="0" fontId="0" fillId="0" borderId="35" xfId="0" applyNumberFormat="1" applyBorder="1" applyAlignment="1">
      <alignment horizontal="center" vertical="top" wrapText="1"/>
    </xf>
    <xf numFmtId="0" fontId="8" fillId="24" borderId="17" xfId="0" applyNumberFormat="1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17" xfId="0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49" fontId="31" fillId="25" borderId="36" xfId="0" applyNumberFormat="1" applyFont="1" applyFill="1" applyBorder="1" applyAlignment="1">
      <alignment horizontal="center" wrapText="1"/>
    </xf>
    <xf numFmtId="49" fontId="32" fillId="25" borderId="37" xfId="0" applyNumberFormat="1" applyFont="1" applyFill="1" applyBorder="1" applyAlignment="1">
      <alignment wrapText="1"/>
    </xf>
    <xf numFmtId="49" fontId="29" fillId="25" borderId="30" xfId="0" applyNumberFormat="1" applyFont="1" applyFill="1" applyBorder="1" applyAlignment="1">
      <alignment horizontal="left" wrapText="1" indent="4"/>
    </xf>
    <xf numFmtId="49" fontId="30" fillId="25" borderId="30" xfId="0" applyNumberFormat="1" applyFont="1" applyFill="1" applyBorder="1" applyAlignment="1">
      <alignment horizontal="left" wrapText="1" indent="2"/>
    </xf>
    <xf numFmtId="49" fontId="29" fillId="25" borderId="30" xfId="0" applyNumberFormat="1" applyFont="1" applyFill="1" applyBorder="1" applyAlignment="1">
      <alignment horizontal="left" wrapText="1" indent="3"/>
    </xf>
    <xf numFmtId="49" fontId="32" fillId="25" borderId="30" xfId="0" applyNumberFormat="1" applyFont="1" applyFill="1" applyBorder="1" applyAlignment="1">
      <alignment wrapText="1"/>
    </xf>
    <xf numFmtId="49" fontId="30" fillId="25" borderId="30" xfId="0" applyNumberFormat="1" applyFont="1" applyFill="1" applyBorder="1" applyAlignment="1">
      <alignment horizontal="left" wrapText="1" indent="1"/>
    </xf>
    <xf numFmtId="49" fontId="29" fillId="25" borderId="30" xfId="0" applyNumberFormat="1" applyFont="1" applyFill="1" applyBorder="1" applyAlignment="1">
      <alignment horizontal="left" wrapText="1" indent="2"/>
    </xf>
    <xf numFmtId="49" fontId="29" fillId="25" borderId="38" xfId="0" applyNumberFormat="1" applyFont="1" applyFill="1" applyBorder="1" applyAlignment="1">
      <alignment horizontal="left" wrapText="1" indent="2"/>
    </xf>
    <xf numFmtId="49" fontId="31" fillId="25" borderId="38" xfId="0" applyNumberFormat="1" applyFont="1" applyFill="1" applyBorder="1" applyAlignment="1">
      <alignment horizontal="center" wrapText="1"/>
    </xf>
    <xf numFmtId="49" fontId="30" fillId="25" borderId="30" xfId="0" applyNumberFormat="1" applyFont="1" applyFill="1" applyBorder="1" applyAlignment="1">
      <alignment horizontal="left" wrapText="1" indent="3"/>
    </xf>
    <xf numFmtId="49" fontId="30" fillId="25" borderId="39" xfId="0" applyNumberFormat="1" applyFont="1" applyFill="1" applyBorder="1" applyProtection="1"/>
    <xf numFmtId="49" fontId="30" fillId="25" borderId="25" xfId="0" applyNumberFormat="1" applyFont="1" applyFill="1" applyBorder="1" applyProtection="1"/>
    <xf numFmtId="49" fontId="31" fillId="25" borderId="40" xfId="0" applyNumberFormat="1" applyFont="1" applyFill="1" applyBorder="1" applyAlignment="1">
      <alignment horizontal="center"/>
    </xf>
    <xf numFmtId="49" fontId="32" fillId="25" borderId="38" xfId="0" applyNumberFormat="1" applyFont="1" applyFill="1" applyBorder="1" applyAlignment="1">
      <alignment wrapText="1"/>
    </xf>
    <xf numFmtId="49" fontId="30" fillId="25" borderId="31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41" xfId="0" applyNumberFormat="1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49" fontId="30" fillId="25" borderId="39" xfId="0" applyNumberFormat="1" applyFont="1" applyFill="1" applyBorder="1" applyAlignment="1" applyProtection="1">
      <alignment horizontal="center"/>
    </xf>
    <xf numFmtId="49" fontId="30" fillId="25" borderId="25" xfId="0" applyNumberFormat="1" applyFont="1" applyFill="1" applyBorder="1" applyAlignment="1" applyProtection="1">
      <alignment horizontal="center"/>
    </xf>
    <xf numFmtId="0" fontId="30" fillId="25" borderId="43" xfId="0" applyNumberFormat="1" applyFont="1" applyFill="1" applyBorder="1" applyAlignment="1" applyProtection="1">
      <alignment horizontal="left" wrapText="1"/>
    </xf>
    <xf numFmtId="49" fontId="30" fillId="25" borderId="19" xfId="0" applyNumberFormat="1" applyFont="1" applyFill="1" applyBorder="1" applyAlignment="1" applyProtection="1">
      <alignment horizontal="center"/>
    </xf>
    <xf numFmtId="49" fontId="30" fillId="25" borderId="11" xfId="0" applyNumberFormat="1" applyFont="1" applyFill="1" applyBorder="1" applyAlignment="1" applyProtection="1">
      <alignment horizontal="center"/>
    </xf>
    <xf numFmtId="49" fontId="30" fillId="25" borderId="20" xfId="0" applyNumberFormat="1" applyFont="1" applyFill="1" applyBorder="1" applyAlignment="1" applyProtection="1">
      <alignment horizontal="center"/>
    </xf>
    <xf numFmtId="49" fontId="30" fillId="25" borderId="21" xfId="0" applyNumberFormat="1" applyFont="1" applyFill="1" applyBorder="1" applyAlignment="1" applyProtection="1">
      <alignment horizontal="center"/>
    </xf>
    <xf numFmtId="0" fontId="30" fillId="24" borderId="18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 wrapText="1"/>
    </xf>
    <xf numFmtId="49" fontId="35" fillId="0" borderId="0" xfId="0" applyNumberFormat="1" applyFont="1" applyAlignment="1">
      <alignment horizontal="center"/>
    </xf>
    <xf numFmtId="0" fontId="30" fillId="25" borderId="38" xfId="0" applyNumberFormat="1" applyFont="1" applyFill="1" applyBorder="1" applyAlignment="1" applyProtection="1">
      <alignment horizontal="left" wrapText="1"/>
    </xf>
    <xf numFmtId="0" fontId="30" fillId="25" borderId="30" xfId="0" applyNumberFormat="1" applyFont="1" applyFill="1" applyBorder="1" applyProtection="1"/>
    <xf numFmtId="0" fontId="8" fillId="24" borderId="17" xfId="0" applyNumberFormat="1" applyFont="1" applyFill="1" applyBorder="1" applyAlignment="1">
      <alignment horizontal="center" vertical="center"/>
    </xf>
    <xf numFmtId="49" fontId="31" fillId="24" borderId="17" xfId="0" applyNumberFormat="1" applyFont="1" applyFill="1" applyBorder="1" applyAlignment="1">
      <alignment horizontal="center" vertical="center"/>
    </xf>
    <xf numFmtId="0" fontId="31" fillId="24" borderId="17" xfId="0" applyFont="1" applyFill="1" applyBorder="1" applyAlignment="1">
      <alignment horizontal="center" vertical="center"/>
    </xf>
    <xf numFmtId="0" fontId="31" fillId="24" borderId="17" xfId="0" applyFont="1" applyFill="1" applyBorder="1" applyAlignment="1" applyProtection="1">
      <alignment horizontal="center" vertical="center"/>
    </xf>
    <xf numFmtId="49" fontId="30" fillId="25" borderId="38" xfId="0" applyNumberFormat="1" applyFont="1" applyFill="1" applyBorder="1" applyAlignment="1">
      <alignment horizontal="left" wrapText="1" indent="1"/>
    </xf>
    <xf numFmtId="49" fontId="29" fillId="25" borderId="44" xfId="0" applyNumberFormat="1" applyFont="1" applyFill="1" applyBorder="1" applyAlignment="1">
      <alignment horizontal="left" wrapText="1" indent="1"/>
    </xf>
    <xf numFmtId="49" fontId="30" fillId="25" borderId="19" xfId="0" applyNumberFormat="1" applyFont="1" applyFill="1" applyBorder="1" applyProtection="1"/>
    <xf numFmtId="49" fontId="30" fillId="25" borderId="11" xfId="0" applyNumberFormat="1" applyFont="1" applyFill="1" applyBorder="1" applyProtection="1"/>
    <xf numFmtId="49" fontId="29" fillId="0" borderId="30" xfId="0" applyNumberFormat="1" applyFont="1" applyFill="1" applyBorder="1" applyAlignment="1">
      <alignment horizontal="left" wrapText="1" indent="1"/>
    </xf>
    <xf numFmtId="49" fontId="30" fillId="0" borderId="39" xfId="0" applyNumberFormat="1" applyFont="1" applyFill="1" applyBorder="1" applyAlignment="1" applyProtection="1">
      <alignment horizontal="center"/>
    </xf>
    <xf numFmtId="49" fontId="30" fillId="0" borderId="25" xfId="0" applyNumberFormat="1" applyFont="1" applyFill="1" applyBorder="1" applyAlignment="1" applyProtection="1">
      <alignment horizontal="center"/>
    </xf>
    <xf numFmtId="0" fontId="30" fillId="25" borderId="45" xfId="0" applyNumberFormat="1" applyFont="1" applyFill="1" applyBorder="1" applyAlignment="1" applyProtection="1">
      <alignment horizontal="left" wrapText="1" indent="1"/>
    </xf>
    <xf numFmtId="0" fontId="30" fillId="25" borderId="0" xfId="0" applyNumberFormat="1" applyFont="1" applyFill="1" applyBorder="1" applyAlignment="1" applyProtection="1">
      <alignment horizontal="left" wrapText="1" indent="2"/>
    </xf>
    <xf numFmtId="0" fontId="30" fillId="25" borderId="23" xfId="0" applyNumberFormat="1" applyFont="1" applyFill="1" applyBorder="1" applyAlignment="1" applyProtection="1">
      <alignment horizontal="left" wrapText="1" indent="1"/>
    </xf>
    <xf numFmtId="0" fontId="30" fillId="25" borderId="46" xfId="0" applyNumberFormat="1" applyFont="1" applyFill="1" applyBorder="1" applyAlignment="1" applyProtection="1">
      <alignment horizontal="left" wrapText="1" indent="2"/>
    </xf>
    <xf numFmtId="0" fontId="30" fillId="25" borderId="44" xfId="0" applyNumberFormat="1" applyFont="1" applyFill="1" applyBorder="1" applyAlignment="1" applyProtection="1">
      <alignment horizontal="left" wrapText="1" indent="1"/>
    </xf>
    <xf numFmtId="0" fontId="7" fillId="24" borderId="0" xfId="0" applyNumberFormat="1" applyFont="1" applyFill="1" applyAlignment="1">
      <alignment vertical="top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0" fontId="30" fillId="24" borderId="25" xfId="0" applyNumberFormat="1" applyFont="1" applyFill="1" applyBorder="1" applyAlignment="1" applyProtection="1">
      <alignment horizontal="center"/>
    </xf>
    <xf numFmtId="49" fontId="30" fillId="24" borderId="0" xfId="0" applyNumberFormat="1" applyFont="1" applyFill="1" applyBorder="1" applyAlignment="1" applyProtection="1">
      <alignment horizontal="center"/>
    </xf>
    <xf numFmtId="0" fontId="30" fillId="24" borderId="11" xfId="0" applyNumberFormat="1" applyFont="1" applyFill="1" applyBorder="1" applyAlignment="1" applyProtection="1">
      <alignment horizontal="center"/>
    </xf>
    <xf numFmtId="49" fontId="31" fillId="24" borderId="17" xfId="0" applyNumberFormat="1" applyFont="1" applyFill="1" applyBorder="1" applyAlignment="1" applyProtection="1">
      <alignment vertical="center"/>
    </xf>
    <xf numFmtId="49" fontId="30" fillId="24" borderId="32" xfId="0" applyNumberFormat="1" applyFont="1" applyFill="1" applyBorder="1" applyAlignment="1" applyProtection="1">
      <alignment horizontal="center" vertical="center" wrapText="1"/>
    </xf>
    <xf numFmtId="49" fontId="30" fillId="24" borderId="11" xfId="0" applyNumberFormat="1" applyFont="1" applyFill="1" applyBorder="1" applyAlignment="1" applyProtection="1">
      <alignment horizontal="center"/>
    </xf>
    <xf numFmtId="49" fontId="30" fillId="0" borderId="32" xfId="0" applyNumberFormat="1" applyFont="1" applyFill="1" applyBorder="1" applyAlignment="1" applyProtection="1">
      <alignment horizontal="center"/>
      <protection locked="0"/>
    </xf>
    <xf numFmtId="49" fontId="30" fillId="0" borderId="47" xfId="0" applyNumberFormat="1" applyFont="1" applyFill="1" applyBorder="1" applyAlignment="1" applyProtection="1">
      <alignment horizontal="center"/>
      <protection locked="0"/>
    </xf>
    <xf numFmtId="0" fontId="34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6" fillId="0" borderId="0" xfId="0" applyNumberFormat="1" applyFont="1" applyAlignment="1">
      <alignment horizontal="left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29" fillId="25" borderId="29" xfId="0" applyNumberFormat="1" applyFont="1" applyFill="1" applyBorder="1" applyAlignment="1">
      <alignment horizontal="left" wrapText="1" indent="2"/>
    </xf>
    <xf numFmtId="49" fontId="30" fillId="25" borderId="48" xfId="0" applyNumberFormat="1" applyFont="1" applyFill="1" applyBorder="1" applyAlignment="1" applyProtection="1">
      <alignment horizontal="center"/>
    </xf>
    <xf numFmtId="49" fontId="30" fillId="25" borderId="49" xfId="0" applyNumberFormat="1" applyFont="1" applyFill="1" applyBorder="1" applyAlignment="1" applyProtection="1">
      <alignment horizontal="center"/>
    </xf>
    <xf numFmtId="49" fontId="29" fillId="25" borderId="50" xfId="0" applyNumberFormat="1" applyFont="1" applyFill="1" applyBorder="1" applyAlignment="1">
      <alignment horizontal="left" wrapText="1" indent="2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30" fillId="30" borderId="45" xfId="0" applyNumberFormat="1" applyFont="1" applyFill="1" applyBorder="1" applyAlignment="1" applyProtection="1">
      <alignment horizontal="left" wrapText="1" indent="3"/>
      <protection locked="0"/>
    </xf>
    <xf numFmtId="49" fontId="30" fillId="30" borderId="20" xfId="0" applyNumberFormat="1" applyFont="1" applyFill="1" applyBorder="1" applyAlignment="1" applyProtection="1">
      <alignment horizontal="center"/>
      <protection locked="0"/>
    </xf>
    <xf numFmtId="49" fontId="30" fillId="30" borderId="21" xfId="0" applyNumberFormat="1" applyFont="1" applyFill="1" applyBorder="1" applyAlignment="1" applyProtection="1">
      <alignment horizontal="center"/>
      <protection locked="0"/>
    </xf>
    <xf numFmtId="49" fontId="30" fillId="30" borderId="22" xfId="0" applyNumberFormat="1" applyFont="1" applyFill="1" applyBorder="1" applyAlignment="1" applyProtection="1">
      <alignment horizontal="center"/>
      <protection locked="0"/>
    </xf>
    <xf numFmtId="0" fontId="3" fillId="30" borderId="15" xfId="0" applyNumberFormat="1" applyFont="1" applyFill="1" applyBorder="1" applyAlignment="1" applyProtection="1">
      <alignment horizontal="center"/>
      <protection locked="0"/>
    </xf>
    <xf numFmtId="0" fontId="34" fillId="30" borderId="0" xfId="0" applyNumberFormat="1" applyFont="1" applyFill="1" applyAlignment="1">
      <alignment horizontal="left"/>
    </xf>
    <xf numFmtId="49" fontId="35" fillId="30" borderId="0" xfId="0" applyNumberFormat="1" applyFont="1" applyFill="1" applyAlignment="1">
      <alignment horizontal="left"/>
    </xf>
    <xf numFmtId="49" fontId="29" fillId="30" borderId="29" xfId="0" applyNumberFormat="1" applyFont="1" applyFill="1" applyBorder="1" applyAlignment="1" applyProtection="1">
      <alignment horizontal="left" wrapText="1" indent="2"/>
      <protection locked="0"/>
    </xf>
    <xf numFmtId="0" fontId="0" fillId="30" borderId="0" xfId="0" applyFill="1"/>
    <xf numFmtId="164" fontId="30" fillId="0" borderId="32" xfId="0" applyNumberFormat="1" applyFont="1" applyFill="1" applyBorder="1" applyAlignment="1" applyProtection="1">
      <alignment horizontal="right"/>
      <protection locked="0"/>
    </xf>
    <xf numFmtId="164" fontId="30" fillId="0" borderId="51" xfId="0" applyNumberFormat="1" applyFont="1" applyFill="1" applyBorder="1" applyAlignment="1" applyProtection="1">
      <alignment horizontal="right"/>
      <protection locked="0"/>
    </xf>
    <xf numFmtId="164" fontId="30" fillId="24" borderId="32" xfId="0" applyNumberFormat="1" applyFont="1" applyFill="1" applyBorder="1" applyAlignment="1" applyProtection="1">
      <alignment horizontal="right"/>
      <protection locked="0"/>
    </xf>
    <xf numFmtId="164" fontId="30" fillId="0" borderId="71" xfId="0" applyNumberFormat="1" applyFont="1" applyFill="1" applyBorder="1" applyAlignment="1" applyProtection="1">
      <alignment horizontal="right"/>
      <protection locked="0"/>
    </xf>
    <xf numFmtId="164" fontId="30" fillId="0" borderId="77" xfId="0" applyNumberFormat="1" applyFont="1" applyFill="1" applyBorder="1" applyAlignment="1" applyProtection="1">
      <alignment horizontal="right"/>
      <protection locked="0"/>
    </xf>
    <xf numFmtId="164" fontId="30" fillId="27" borderId="32" xfId="0" applyNumberFormat="1" applyFont="1" applyFill="1" applyBorder="1" applyAlignment="1" applyProtection="1">
      <alignment horizontal="right"/>
    </xf>
    <xf numFmtId="164" fontId="30" fillId="27" borderId="51" xfId="0" applyNumberFormat="1" applyFont="1" applyFill="1" applyBorder="1" applyAlignment="1" applyProtection="1">
      <alignment horizontal="right"/>
    </xf>
    <xf numFmtId="164" fontId="30" fillId="28" borderId="32" xfId="0" applyNumberFormat="1" applyFont="1" applyFill="1" applyBorder="1" applyAlignment="1" applyProtection="1">
      <alignment horizontal="right"/>
    </xf>
    <xf numFmtId="164" fontId="30" fillId="28" borderId="51" xfId="0" applyNumberFormat="1" applyFont="1" applyFill="1" applyBorder="1" applyAlignment="1" applyProtection="1">
      <alignment horizontal="right"/>
    </xf>
    <xf numFmtId="164" fontId="30" fillId="27" borderId="25" xfId="0" applyNumberFormat="1" applyFont="1" applyFill="1" applyBorder="1" applyAlignment="1" applyProtection="1">
      <alignment horizontal="right"/>
    </xf>
    <xf numFmtId="0" fontId="30" fillId="24" borderId="11" xfId="0" applyFont="1" applyFill="1" applyBorder="1" applyAlignment="1" applyProtection="1">
      <alignment horizontal="center"/>
    </xf>
    <xf numFmtId="0" fontId="30" fillId="24" borderId="53" xfId="0" applyFont="1" applyFill="1" applyBorder="1" applyAlignment="1" applyProtection="1">
      <alignment horizontal="center"/>
    </xf>
    <xf numFmtId="164" fontId="30" fillId="27" borderId="42" xfId="0" applyNumberFormat="1" applyFont="1" applyFill="1" applyBorder="1" applyAlignment="1" applyProtection="1">
      <alignment horizontal="right"/>
      <protection locked="0"/>
    </xf>
    <xf numFmtId="164" fontId="30" fillId="27" borderId="42" xfId="0" applyNumberFormat="1" applyFont="1" applyFill="1" applyBorder="1" applyAlignment="1" applyProtection="1">
      <alignment horizontal="right"/>
    </xf>
    <xf numFmtId="164" fontId="30" fillId="27" borderId="52" xfId="0" applyNumberFormat="1" applyFont="1" applyFill="1" applyBorder="1" applyAlignment="1" applyProtection="1">
      <alignment horizontal="right"/>
    </xf>
    <xf numFmtId="0" fontId="9" fillId="24" borderId="17" xfId="0" applyFont="1" applyFill="1" applyBorder="1" applyAlignment="1" applyProtection="1">
      <alignment horizontal="center"/>
      <protection locked="0"/>
    </xf>
    <xf numFmtId="164" fontId="30" fillId="27" borderId="54" xfId="0" applyNumberFormat="1" applyFont="1" applyFill="1" applyBorder="1" applyAlignment="1" applyProtection="1">
      <alignment horizontal="right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0" fontId="30" fillId="24" borderId="47" xfId="0" applyNumberFormat="1" applyFont="1" applyFill="1" applyBorder="1" applyAlignment="1" applyProtection="1">
      <alignment horizontal="center" vertical="center" wrapText="1"/>
    </xf>
    <xf numFmtId="164" fontId="30" fillId="24" borderId="25" xfId="0" applyNumberFormat="1" applyFont="1" applyFill="1" applyBorder="1" applyAlignment="1" applyProtection="1">
      <alignment horizontal="right"/>
      <protection locked="0"/>
    </xf>
    <xf numFmtId="164" fontId="30" fillId="26" borderId="32" xfId="0" applyNumberFormat="1" applyFont="1" applyFill="1" applyBorder="1" applyAlignment="1" applyProtection="1">
      <alignment horizontal="right"/>
    </xf>
    <xf numFmtId="164" fontId="30" fillId="26" borderId="51" xfId="0" applyNumberFormat="1" applyFont="1" applyFill="1" applyBorder="1" applyAlignment="1" applyProtection="1">
      <alignment horizontal="right"/>
    </xf>
    <xf numFmtId="49" fontId="30" fillId="25" borderId="60" xfId="0" applyNumberFormat="1" applyFont="1" applyFill="1" applyBorder="1" applyAlignment="1" applyProtection="1">
      <alignment horizontal="center"/>
    </xf>
    <xf numFmtId="49" fontId="30" fillId="25" borderId="70" xfId="0" applyNumberFormat="1" applyFont="1" applyFill="1" applyBorder="1" applyAlignment="1" applyProtection="1">
      <alignment horizontal="center"/>
    </xf>
    <xf numFmtId="49" fontId="30" fillId="25" borderId="78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3" fillId="24" borderId="68" xfId="0" applyFont="1" applyFill="1" applyBorder="1" applyAlignment="1">
      <alignment horizontal="center"/>
    </xf>
    <xf numFmtId="0" fontId="3" fillId="24" borderId="63" xfId="0" applyFont="1" applyFill="1" applyBorder="1" applyAlignment="1">
      <alignment horizontal="center"/>
    </xf>
    <xf numFmtId="0" fontId="26" fillId="24" borderId="63" xfId="0" applyFont="1" applyFill="1" applyBorder="1" applyAlignment="1">
      <alignment horizontal="left" vertical="center" indent="2"/>
    </xf>
    <xf numFmtId="0" fontId="26" fillId="24" borderId="64" xfId="0" applyFont="1" applyFill="1" applyBorder="1" applyAlignment="1">
      <alignment horizontal="left" vertical="center" indent="2"/>
    </xf>
    <xf numFmtId="164" fontId="30" fillId="24" borderId="53" xfId="0" applyNumberFormat="1" applyFont="1" applyFill="1" applyBorder="1" applyAlignment="1" applyProtection="1">
      <alignment horizontal="right"/>
    </xf>
    <xf numFmtId="164" fontId="30" fillId="24" borderId="50" xfId="0" applyNumberFormat="1" applyFont="1" applyFill="1" applyBorder="1" applyAlignment="1" applyProtection="1">
      <alignment horizontal="right"/>
    </xf>
    <xf numFmtId="164" fontId="30" fillId="0" borderId="25" xfId="0" applyNumberFormat="1" applyFont="1" applyFill="1" applyBorder="1" applyAlignment="1" applyProtection="1">
      <alignment horizontal="right"/>
      <protection locked="0"/>
    </xf>
    <xf numFmtId="164" fontId="30" fillId="0" borderId="54" xfId="0" applyNumberFormat="1" applyFont="1" applyFill="1" applyBorder="1" applyAlignment="1" applyProtection="1">
      <alignment horizontal="right"/>
      <protection locked="0"/>
    </xf>
    <xf numFmtId="49" fontId="30" fillId="25" borderId="11" xfId="0" applyNumberFormat="1" applyFont="1" applyFill="1" applyBorder="1" applyAlignment="1" applyProtection="1">
      <alignment horizontal="center"/>
    </xf>
    <xf numFmtId="0" fontId="3" fillId="24" borderId="0" xfId="0" applyFont="1" applyFill="1" applyBorder="1" applyAlignment="1">
      <alignment horizontal="center" wrapText="1"/>
    </xf>
    <xf numFmtId="164" fontId="30" fillId="25" borderId="11" xfId="0" applyNumberFormat="1" applyFont="1" applyFill="1" applyBorder="1" applyAlignment="1" applyProtection="1">
      <alignment horizontal="right"/>
    </xf>
    <xf numFmtId="164" fontId="30" fillId="25" borderId="65" xfId="0" applyNumberFormat="1" applyFont="1" applyFill="1" applyBorder="1" applyAlignment="1" applyProtection="1">
      <alignment horizontal="right"/>
    </xf>
    <xf numFmtId="164" fontId="30" fillId="25" borderId="53" xfId="0" applyNumberFormat="1" applyFont="1" applyFill="1" applyBorder="1" applyAlignment="1" applyProtection="1">
      <alignment horizontal="right"/>
    </xf>
    <xf numFmtId="164" fontId="30" fillId="25" borderId="50" xfId="0" applyNumberFormat="1" applyFont="1" applyFill="1" applyBorder="1" applyAlignment="1" applyProtection="1">
      <alignment horizontal="right"/>
    </xf>
    <xf numFmtId="0" fontId="9" fillId="24" borderId="66" xfId="0" applyFont="1" applyFill="1" applyBorder="1" applyAlignment="1">
      <alignment horizontal="center"/>
    </xf>
    <xf numFmtId="164" fontId="30" fillId="30" borderId="21" xfId="0" applyNumberFormat="1" applyFont="1" applyFill="1" applyBorder="1" applyAlignment="1" applyProtection="1">
      <alignment horizontal="right"/>
      <protection locked="0"/>
    </xf>
    <xf numFmtId="164" fontId="30" fillId="30" borderId="67" xfId="0" applyNumberFormat="1" applyFont="1" applyFill="1" applyBorder="1" applyAlignment="1" applyProtection="1">
      <alignment horizontal="right"/>
      <protection locked="0"/>
    </xf>
    <xf numFmtId="0" fontId="9" fillId="24" borderId="66" xfId="0" applyFont="1" applyFill="1" applyBorder="1" applyAlignment="1">
      <alignment horizontal="center" vertical="top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0" borderId="75" xfId="0" applyNumberFormat="1" applyFont="1" applyFill="1" applyBorder="1" applyAlignment="1" applyProtection="1">
      <alignment horizontal="center"/>
      <protection locked="0"/>
    </xf>
    <xf numFmtId="49" fontId="30" fillId="0" borderId="81" xfId="0" applyNumberFormat="1" applyFont="1" applyFill="1" applyBorder="1" applyAlignment="1" applyProtection="1">
      <alignment horizontal="center"/>
      <protection locked="0"/>
    </xf>
    <xf numFmtId="49" fontId="30" fillId="0" borderId="73" xfId="0" applyNumberFormat="1" applyFont="1" applyFill="1" applyBorder="1" applyAlignment="1" applyProtection="1">
      <alignment horizontal="center"/>
      <protection locked="0"/>
    </xf>
    <xf numFmtId="49" fontId="30" fillId="0" borderId="74" xfId="0" applyNumberFormat="1" applyFont="1" applyFill="1" applyBorder="1" applyAlignment="1" applyProtection="1">
      <alignment horizontal="center"/>
      <protection locked="0"/>
    </xf>
    <xf numFmtId="164" fontId="30" fillId="24" borderId="21" xfId="0" applyNumberFormat="1" applyFont="1" applyFill="1" applyBorder="1" applyAlignment="1" applyProtection="1">
      <alignment horizontal="right"/>
      <protection locked="0"/>
    </xf>
    <xf numFmtId="164" fontId="30" fillId="24" borderId="67" xfId="0" applyNumberFormat="1" applyFont="1" applyFill="1" applyBorder="1" applyAlignment="1" applyProtection="1">
      <alignment horizontal="right"/>
      <protection locked="0"/>
    </xf>
    <xf numFmtId="0" fontId="30" fillId="24" borderId="25" xfId="0" applyFont="1" applyFill="1" applyBorder="1" applyAlignment="1" applyProtection="1">
      <alignment horizontal="center"/>
    </xf>
    <xf numFmtId="0" fontId="30" fillId="24" borderId="60" xfId="0" applyFont="1" applyFill="1" applyBorder="1" applyAlignment="1" applyProtection="1">
      <alignment horizontal="center"/>
    </xf>
    <xf numFmtId="0" fontId="30" fillId="24" borderId="70" xfId="0" applyFont="1" applyFill="1" applyBorder="1" applyAlignment="1" applyProtection="1">
      <alignment horizontal="center"/>
    </xf>
    <xf numFmtId="49" fontId="30" fillId="25" borderId="71" xfId="0" applyNumberFormat="1" applyFont="1" applyFill="1" applyBorder="1" applyAlignment="1" applyProtection="1">
      <alignment horizontal="center"/>
    </xf>
    <xf numFmtId="49" fontId="30" fillId="25" borderId="24" xfId="0" applyNumberFormat="1" applyFont="1" applyFill="1" applyBorder="1" applyAlignment="1" applyProtection="1">
      <alignment horizontal="center"/>
    </xf>
    <xf numFmtId="49" fontId="30" fillId="25" borderId="72" xfId="0" applyNumberFormat="1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49" fontId="30" fillId="30" borderId="73" xfId="0" applyNumberFormat="1" applyFont="1" applyFill="1" applyBorder="1" applyAlignment="1" applyProtection="1">
      <alignment horizontal="center"/>
      <protection locked="0"/>
    </xf>
    <xf numFmtId="49" fontId="30" fillId="30" borderId="17" xfId="0" applyNumberFormat="1" applyFont="1" applyFill="1" applyBorder="1" applyAlignment="1" applyProtection="1">
      <alignment horizontal="center"/>
      <protection locked="0"/>
    </xf>
    <xf numFmtId="49" fontId="30" fillId="30" borderId="74" xfId="0" applyNumberFormat="1" applyFont="1" applyFill="1" applyBorder="1" applyAlignment="1" applyProtection="1">
      <alignment horizontal="center"/>
      <protection locked="0"/>
    </xf>
    <xf numFmtId="0" fontId="30" fillId="24" borderId="32" xfId="0" applyFont="1" applyFill="1" applyBorder="1" applyAlignment="1" applyProtection="1">
      <alignment horizontal="center" vertical="center" wrapText="1"/>
    </xf>
    <xf numFmtId="0" fontId="30" fillId="24" borderId="47" xfId="0" applyFont="1" applyFill="1" applyBorder="1" applyAlignment="1" applyProtection="1">
      <alignment horizontal="center" vertical="center" wrapText="1"/>
    </xf>
    <xf numFmtId="0" fontId="30" fillId="24" borderId="40" xfId="0" applyFont="1" applyFill="1" applyBorder="1" applyAlignment="1" applyProtection="1">
      <alignment horizontal="center" vertical="center" wrapText="1"/>
    </xf>
    <xf numFmtId="49" fontId="30" fillId="25" borderId="53" xfId="0" applyNumberFormat="1" applyFont="1" applyFill="1" applyBorder="1" applyAlignment="1" applyProtection="1">
      <alignment horizontal="center"/>
    </xf>
    <xf numFmtId="49" fontId="30" fillId="25" borderId="66" xfId="0" applyNumberFormat="1" applyFont="1" applyFill="1" applyBorder="1" applyAlignment="1" applyProtection="1">
      <alignment horizontal="center"/>
    </xf>
    <xf numFmtId="49" fontId="30" fillId="25" borderId="18" xfId="0" applyNumberFormat="1" applyFont="1" applyFill="1" applyBorder="1" applyAlignment="1" applyProtection="1">
      <alignment horizontal="center"/>
    </xf>
    <xf numFmtId="164" fontId="30" fillId="28" borderId="71" xfId="0" applyNumberFormat="1" applyFont="1" applyFill="1" applyBorder="1" applyAlignment="1" applyProtection="1">
      <alignment horizontal="right"/>
    </xf>
    <xf numFmtId="164" fontId="30" fillId="28" borderId="77" xfId="0" applyNumberFormat="1" applyFont="1" applyFill="1" applyBorder="1" applyAlignment="1" applyProtection="1">
      <alignment horizontal="right"/>
    </xf>
    <xf numFmtId="164" fontId="30" fillId="29" borderId="42" xfId="0" applyNumberFormat="1" applyFont="1" applyFill="1" applyBorder="1" applyAlignment="1" applyProtection="1">
      <alignment horizontal="right"/>
    </xf>
    <xf numFmtId="164" fontId="30" fillId="29" borderId="52" xfId="0" applyNumberFormat="1" applyFont="1" applyFill="1" applyBorder="1" applyAlignment="1" applyProtection="1">
      <alignment horizontal="right"/>
    </xf>
    <xf numFmtId="0" fontId="36" fillId="0" borderId="27" xfId="0" applyFont="1" applyBorder="1" applyAlignment="1" applyProtection="1">
      <alignment horizontal="center"/>
    </xf>
    <xf numFmtId="0" fontId="30" fillId="24" borderId="60" xfId="0" applyFont="1" applyFill="1" applyBorder="1" applyAlignment="1">
      <alignment horizontal="center"/>
    </xf>
    <xf numFmtId="0" fontId="30" fillId="24" borderId="70" xfId="0" applyFont="1" applyFill="1" applyBorder="1" applyAlignment="1">
      <alignment horizontal="center"/>
    </xf>
    <xf numFmtId="0" fontId="30" fillId="24" borderId="78" xfId="0" applyFont="1" applyFill="1" applyBorder="1" applyAlignment="1">
      <alignment horizontal="center"/>
    </xf>
    <xf numFmtId="0" fontId="30" fillId="24" borderId="16" xfId="0" applyFont="1" applyFill="1" applyBorder="1" applyAlignment="1" applyProtection="1">
      <alignment horizontal="center" vertical="center" wrapText="1"/>
    </xf>
    <xf numFmtId="164" fontId="30" fillId="0" borderId="11" xfId="0" applyNumberFormat="1" applyFont="1" applyFill="1" applyBorder="1" applyAlignment="1" applyProtection="1">
      <alignment horizontal="right"/>
    </xf>
    <xf numFmtId="164" fontId="30" fillId="0" borderId="65" xfId="0" applyNumberFormat="1" applyFont="1" applyFill="1" applyBorder="1" applyAlignment="1" applyProtection="1">
      <alignment horizontal="right"/>
    </xf>
    <xf numFmtId="164" fontId="30" fillId="26" borderId="42" xfId="0" applyNumberFormat="1" applyFont="1" applyFill="1" applyBorder="1" applyAlignment="1" applyProtection="1">
      <alignment horizontal="right"/>
    </xf>
    <xf numFmtId="164" fontId="30" fillId="26" borderId="52" xfId="0" applyNumberFormat="1" applyFont="1" applyFill="1" applyBorder="1" applyAlignment="1" applyProtection="1">
      <alignment horizontal="right"/>
    </xf>
    <xf numFmtId="0" fontId="7" fillId="24" borderId="0" xfId="0" applyNumberFormat="1" applyFont="1" applyFill="1" applyBorder="1" applyAlignment="1" applyProtection="1">
      <alignment horizontal="left" wrapText="1"/>
      <protection locked="0"/>
    </xf>
    <xf numFmtId="0" fontId="7" fillId="24" borderId="17" xfId="0" applyNumberFormat="1" applyFont="1" applyFill="1" applyBorder="1" applyAlignment="1" applyProtection="1">
      <alignment horizontal="left" wrapText="1"/>
      <protection locked="0"/>
    </xf>
    <xf numFmtId="0" fontId="7" fillId="24" borderId="40" xfId="0" applyNumberFormat="1" applyFont="1" applyFill="1" applyBorder="1" applyAlignment="1" applyProtection="1">
      <alignment horizontal="left" wrapText="1"/>
      <protection locked="0"/>
    </xf>
    <xf numFmtId="0" fontId="7" fillId="24" borderId="0" xfId="0" applyNumberFormat="1" applyFont="1" applyFill="1" applyAlignment="1">
      <alignment horizontal="center"/>
    </xf>
    <xf numFmtId="0" fontId="7" fillId="24" borderId="0" xfId="0" applyNumberFormat="1" applyFont="1" applyFill="1" applyAlignment="1">
      <alignment horizontal="center" vertical="center"/>
    </xf>
    <xf numFmtId="164" fontId="30" fillId="0" borderId="47" xfId="0" applyNumberFormat="1" applyFont="1" applyFill="1" applyBorder="1" applyAlignment="1" applyProtection="1">
      <alignment horizontal="right"/>
      <protection locked="0"/>
    </xf>
    <xf numFmtId="164" fontId="30" fillId="0" borderId="37" xfId="0" applyNumberFormat="1" applyFont="1" applyFill="1" applyBorder="1" applyAlignment="1" applyProtection="1">
      <alignment horizontal="right"/>
      <protection locked="0"/>
    </xf>
    <xf numFmtId="164" fontId="30" fillId="27" borderId="47" xfId="0" applyNumberFormat="1" applyFont="1" applyFill="1" applyBorder="1" applyAlignment="1" applyProtection="1">
      <alignment horizontal="right"/>
    </xf>
    <xf numFmtId="164" fontId="30" fillId="27" borderId="40" xfId="0" applyNumberFormat="1" applyFont="1" applyFill="1" applyBorder="1" applyAlignment="1" applyProtection="1">
      <alignment horizontal="right"/>
    </xf>
    <xf numFmtId="164" fontId="30" fillId="27" borderId="16" xfId="0" applyNumberFormat="1" applyFont="1" applyFill="1" applyBorder="1" applyAlignment="1" applyProtection="1">
      <alignment horizontal="right"/>
    </xf>
    <xf numFmtId="164" fontId="30" fillId="29" borderId="75" xfId="0" applyNumberFormat="1" applyFont="1" applyFill="1" applyBorder="1" applyAlignment="1" applyProtection="1">
      <alignment horizontal="right"/>
    </xf>
    <xf numFmtId="164" fontId="30" fillId="29" borderId="36" xfId="0" applyNumberFormat="1" applyFont="1" applyFill="1" applyBorder="1" applyAlignment="1" applyProtection="1">
      <alignment horizontal="right"/>
    </xf>
    <xf numFmtId="0" fontId="5" fillId="24" borderId="0" xfId="0" applyNumberFormat="1" applyFont="1" applyFill="1" applyBorder="1" applyAlignment="1">
      <alignment horizontal="center"/>
    </xf>
    <xf numFmtId="0" fontId="5" fillId="24" borderId="76" xfId="0" applyNumberFormat="1" applyFont="1" applyFill="1" applyBorder="1" applyAlignment="1">
      <alignment horizontal="center"/>
    </xf>
    <xf numFmtId="49" fontId="4" fillId="24" borderId="0" xfId="0" applyNumberFormat="1" applyFont="1" applyFill="1" applyBorder="1" applyAlignment="1" applyProtection="1">
      <alignment horizontal="center"/>
      <protection locked="0"/>
    </xf>
    <xf numFmtId="164" fontId="30" fillId="27" borderId="37" xfId="0" applyNumberFormat="1" applyFont="1" applyFill="1" applyBorder="1" applyAlignment="1" applyProtection="1">
      <alignment horizontal="right"/>
    </xf>
    <xf numFmtId="0" fontId="30" fillId="24" borderId="25" xfId="0" applyNumberFormat="1" applyFont="1" applyFill="1" applyBorder="1" applyAlignment="1" applyProtection="1">
      <alignment horizontal="center"/>
    </xf>
    <xf numFmtId="164" fontId="30" fillId="29" borderId="17" xfId="0" applyNumberFormat="1" applyFont="1" applyFill="1" applyBorder="1" applyAlignment="1" applyProtection="1">
      <alignment horizontal="right"/>
    </xf>
    <xf numFmtId="164" fontId="30" fillId="29" borderId="74" xfId="0" applyNumberFormat="1" applyFont="1" applyFill="1" applyBorder="1" applyAlignment="1" applyProtection="1">
      <alignment horizontal="right"/>
    </xf>
    <xf numFmtId="164" fontId="30" fillId="0" borderId="40" xfId="0" applyNumberFormat="1" applyFont="1" applyFill="1" applyBorder="1" applyAlignment="1" applyProtection="1">
      <alignment horizontal="right"/>
      <protection locked="0"/>
    </xf>
    <xf numFmtId="164" fontId="30" fillId="0" borderId="16" xfId="0" applyNumberFormat="1" applyFont="1" applyFill="1" applyBorder="1" applyAlignment="1" applyProtection="1">
      <alignment horizontal="right"/>
      <protection locked="0"/>
    </xf>
    <xf numFmtId="49" fontId="4" fillId="24" borderId="17" xfId="0" applyNumberFormat="1" applyFont="1" applyFill="1" applyBorder="1" applyAlignment="1">
      <alignment horizontal="center"/>
    </xf>
    <xf numFmtId="164" fontId="30" fillId="28" borderId="47" xfId="0" applyNumberFormat="1" applyFont="1" applyFill="1" applyBorder="1" applyAlignment="1" applyProtection="1">
      <alignment horizontal="right"/>
    </xf>
    <xf numFmtId="164" fontId="30" fillId="28" borderId="40" xfId="0" applyNumberFormat="1" applyFont="1" applyFill="1" applyBorder="1" applyAlignment="1" applyProtection="1">
      <alignment horizontal="right"/>
    </xf>
    <xf numFmtId="164" fontId="30" fillId="28" borderId="16" xfId="0" applyNumberFormat="1" applyFont="1" applyFill="1" applyBorder="1" applyAlignment="1" applyProtection="1">
      <alignment horizontal="right"/>
    </xf>
    <xf numFmtId="164" fontId="30" fillId="28" borderId="37" xfId="0" applyNumberFormat="1" applyFont="1" applyFill="1" applyBorder="1" applyAlignment="1" applyProtection="1">
      <alignment horizontal="right"/>
    </xf>
    <xf numFmtId="164" fontId="30" fillId="0" borderId="42" xfId="0" applyNumberFormat="1" applyFont="1" applyFill="1" applyBorder="1" applyAlignment="1" applyProtection="1">
      <alignment horizontal="right"/>
      <protection locked="0"/>
    </xf>
    <xf numFmtId="164" fontId="30" fillId="0" borderId="52" xfId="0" applyNumberFormat="1" applyFont="1" applyFill="1" applyBorder="1" applyAlignment="1" applyProtection="1">
      <alignment horizontal="right"/>
      <protection locked="0"/>
    </xf>
    <xf numFmtId="164" fontId="30" fillId="25" borderId="25" xfId="0" applyNumberFormat="1" applyFont="1" applyFill="1" applyBorder="1" applyAlignment="1" applyProtection="1">
      <alignment horizontal="right"/>
    </xf>
    <xf numFmtId="164" fontId="30" fillId="25" borderId="54" xfId="0" applyNumberFormat="1" applyFont="1" applyFill="1" applyBorder="1" applyAlignment="1" applyProtection="1">
      <alignment horizontal="right"/>
    </xf>
    <xf numFmtId="164" fontId="30" fillId="24" borderId="42" xfId="0" applyNumberFormat="1" applyFont="1" applyFill="1" applyBorder="1" applyAlignment="1" applyProtection="1">
      <alignment horizontal="right"/>
      <protection locked="0"/>
    </xf>
    <xf numFmtId="0" fontId="30" fillId="24" borderId="11" xfId="0" applyNumberFormat="1" applyFont="1" applyFill="1" applyBorder="1" applyAlignment="1" applyProtection="1">
      <alignment horizontal="center"/>
    </xf>
    <xf numFmtId="0" fontId="30" fillId="24" borderId="16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horizontal="center"/>
    </xf>
    <xf numFmtId="164" fontId="30" fillId="27" borderId="47" xfId="0" applyNumberFormat="1" applyFont="1" applyFill="1" applyBorder="1" applyAlignment="1" applyProtection="1">
      <alignment horizontal="right"/>
      <protection locked="0"/>
    </xf>
    <xf numFmtId="164" fontId="30" fillId="27" borderId="40" xfId="0" applyNumberFormat="1" applyFont="1" applyFill="1" applyBorder="1" applyAlignment="1" applyProtection="1">
      <alignment horizontal="right"/>
      <protection locked="0"/>
    </xf>
    <xf numFmtId="164" fontId="30" fillId="27" borderId="16" xfId="0" applyNumberFormat="1" applyFont="1" applyFill="1" applyBorder="1" applyAlignment="1" applyProtection="1">
      <alignment horizontal="right"/>
      <protection locked="0"/>
    </xf>
    <xf numFmtId="164" fontId="30" fillId="24" borderId="60" xfId="0" applyNumberFormat="1" applyFont="1" applyFill="1" applyBorder="1" applyAlignment="1" applyProtection="1">
      <alignment horizontal="right"/>
      <protection locked="0"/>
    </xf>
    <xf numFmtId="164" fontId="30" fillId="24" borderId="70" xfId="0" applyNumberFormat="1" applyFont="1" applyFill="1" applyBorder="1" applyAlignment="1" applyProtection="1">
      <alignment horizontal="right"/>
      <protection locked="0"/>
    </xf>
    <xf numFmtId="164" fontId="30" fillId="24" borderId="78" xfId="0" applyNumberFormat="1" applyFont="1" applyFill="1" applyBorder="1" applyAlignment="1" applyProtection="1">
      <alignment horizontal="right"/>
      <protection locked="0"/>
    </xf>
    <xf numFmtId="164" fontId="30" fillId="0" borderId="49" xfId="0" applyNumberFormat="1" applyFont="1" applyFill="1" applyBorder="1" applyAlignment="1" applyProtection="1">
      <alignment horizontal="right"/>
      <protection locked="0"/>
    </xf>
    <xf numFmtId="164" fontId="30" fillId="28" borderId="42" xfId="0" applyNumberFormat="1" applyFont="1" applyFill="1" applyBorder="1" applyAlignment="1" applyProtection="1">
      <alignment horizontal="right"/>
    </xf>
    <xf numFmtId="164" fontId="30" fillId="28" borderId="52" xfId="0" applyNumberFormat="1" applyFont="1" applyFill="1" applyBorder="1" applyAlignment="1" applyProtection="1">
      <alignment horizontal="right"/>
    </xf>
    <xf numFmtId="164" fontId="30" fillId="0" borderId="25" xfId="0" applyNumberFormat="1" applyFont="1" applyFill="1" applyBorder="1" applyAlignment="1" applyProtection="1">
      <alignment horizontal="right"/>
    </xf>
    <xf numFmtId="164" fontId="30" fillId="0" borderId="54" xfId="0" applyNumberFormat="1" applyFont="1" applyFill="1" applyBorder="1" applyAlignment="1" applyProtection="1">
      <alignment horizontal="right"/>
    </xf>
    <xf numFmtId="164" fontId="30" fillId="24" borderId="25" xfId="0" applyNumberFormat="1" applyFont="1" applyFill="1" applyBorder="1" applyAlignment="1" applyProtection="1">
      <alignment horizontal="right"/>
    </xf>
    <xf numFmtId="164" fontId="30" fillId="31" borderId="21" xfId="0" applyNumberFormat="1" applyFont="1" applyFill="1" applyBorder="1" applyAlignment="1" applyProtection="1">
      <alignment horizontal="right"/>
      <protection locked="0"/>
    </xf>
    <xf numFmtId="164" fontId="30" fillId="0" borderId="79" xfId="0" applyNumberFormat="1" applyFont="1" applyFill="1" applyBorder="1" applyAlignment="1" applyProtection="1">
      <alignment horizontal="right"/>
      <protection locked="0"/>
    </xf>
    <xf numFmtId="164" fontId="30" fillId="0" borderId="60" xfId="0" applyNumberFormat="1" applyFont="1" applyFill="1" applyBorder="1" applyAlignment="1" applyProtection="1">
      <alignment horizontal="right"/>
      <protection locked="0"/>
    </xf>
    <xf numFmtId="164" fontId="30" fillId="0" borderId="80" xfId="0" applyNumberFormat="1" applyFont="1" applyFill="1" applyBorder="1" applyAlignment="1" applyProtection="1">
      <alignment horizontal="right"/>
      <protection locked="0"/>
    </xf>
    <xf numFmtId="0" fontId="3" fillId="24" borderId="0" xfId="0" applyFont="1" applyFill="1" applyAlignment="1">
      <alignment horizontal="center" vertical="center" wrapText="1"/>
    </xf>
    <xf numFmtId="49" fontId="28" fillId="0" borderId="61" xfId="37" applyNumberFormat="1" applyFont="1" applyBorder="1" applyAlignment="1">
      <alignment horizontal="right" indent="1"/>
    </xf>
    <xf numFmtId="49" fontId="28" fillId="0" borderId="62" xfId="37" applyNumberFormat="1" applyFont="1" applyBorder="1" applyAlignment="1">
      <alignment horizontal="right" indent="1"/>
    </xf>
    <xf numFmtId="49" fontId="37" fillId="0" borderId="62" xfId="0" applyNumberFormat="1" applyFont="1" applyBorder="1" applyAlignment="1">
      <alignment horizontal="left" wrapText="1" indent="1"/>
    </xf>
    <xf numFmtId="49" fontId="37" fillId="0" borderId="69" xfId="0" applyNumberFormat="1" applyFont="1" applyBorder="1" applyAlignment="1">
      <alignment horizontal="left" wrapText="1" indent="1"/>
    </xf>
    <xf numFmtId="49" fontId="28" fillId="0" borderId="55" xfId="37" applyNumberFormat="1" applyFont="1" applyBorder="1" applyAlignment="1">
      <alignment horizontal="right" indent="1"/>
    </xf>
    <xf numFmtId="49" fontId="28" fillId="0" borderId="0" xfId="37" applyNumberFormat="1" applyFont="1" applyBorder="1" applyAlignment="1">
      <alignment horizontal="right" indent="1"/>
    </xf>
    <xf numFmtId="14" fontId="37" fillId="0" borderId="0" xfId="0" applyNumberFormat="1" applyFont="1" applyBorder="1" applyAlignment="1">
      <alignment horizontal="left" indent="1"/>
    </xf>
    <xf numFmtId="14" fontId="37" fillId="0" borderId="58" xfId="0" applyNumberFormat="1" applyFont="1" applyBorder="1" applyAlignment="1">
      <alignment horizontal="left" indent="1"/>
    </xf>
    <xf numFmtId="49" fontId="37" fillId="0" borderId="0" xfId="0" applyNumberFormat="1" applyFont="1" applyBorder="1" applyAlignment="1">
      <alignment horizontal="left" indent="1"/>
    </xf>
    <xf numFmtId="49" fontId="37" fillId="0" borderId="58" xfId="0" applyNumberFormat="1" applyFont="1" applyBorder="1" applyAlignment="1">
      <alignment horizontal="left" indent="1"/>
    </xf>
    <xf numFmtId="49" fontId="37" fillId="0" borderId="0" xfId="0" applyNumberFormat="1" applyFont="1" applyBorder="1" applyAlignment="1">
      <alignment horizontal="left" wrapText="1" indent="1"/>
    </xf>
    <xf numFmtId="49" fontId="37" fillId="0" borderId="58" xfId="0" applyNumberFormat="1" applyFont="1" applyBorder="1" applyAlignment="1">
      <alignment horizontal="left" wrapText="1" indent="1"/>
    </xf>
    <xf numFmtId="49" fontId="28" fillId="0" borderId="56" xfId="37" applyNumberFormat="1" applyFont="1" applyBorder="1" applyAlignment="1">
      <alignment horizontal="right" indent="1"/>
    </xf>
    <xf numFmtId="49" fontId="28" fillId="0" borderId="57" xfId="37" applyNumberFormat="1" applyFont="1" applyBorder="1" applyAlignment="1">
      <alignment horizontal="right" indent="1"/>
    </xf>
    <xf numFmtId="49" fontId="37" fillId="0" borderId="57" xfId="0" applyNumberFormat="1" applyFont="1" applyBorder="1" applyAlignment="1">
      <alignment horizontal="left" wrapText="1" indent="1"/>
    </xf>
    <xf numFmtId="49" fontId="37" fillId="0" borderId="59" xfId="0" applyNumberFormat="1" applyFont="1" applyBorder="1" applyAlignment="1">
      <alignment horizontal="left" wrapText="1" indent="1"/>
    </xf>
  </cellXfs>
  <cellStyles count="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327</xdr:row>
      <xdr:rowOff>47625</xdr:rowOff>
    </xdr:from>
    <xdr:to>
      <xdr:col>4</xdr:col>
      <xdr:colOff>142875</xdr:colOff>
      <xdr:row>327</xdr:row>
      <xdr:rowOff>561975</xdr:rowOff>
    </xdr:to>
    <xdr:pic>
      <xdr:nvPicPr>
        <xdr:cNvPr id="15200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7511415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349"/>
  <sheetViews>
    <sheetView tabSelected="1" topLeftCell="A325" zoomScaleNormal="100" workbookViewId="0">
      <selection activeCell="C330" sqref="C330:E330"/>
    </sheetView>
  </sheetViews>
  <sheetFormatPr defaultRowHeight="15" x14ac:dyDescent="0.25"/>
  <cols>
    <col min="1" max="1" width="0.85546875" customWidth="1"/>
    <col min="2" max="2" width="65.42578125" customWidth="1"/>
    <col min="3" max="3" width="10.7109375" customWidth="1"/>
    <col min="4" max="4" width="12.7109375" customWidth="1"/>
    <col min="5" max="5" width="4.7109375" customWidth="1"/>
    <col min="6" max="6" width="9" customWidth="1"/>
    <col min="7" max="7" width="8.7109375" customWidth="1"/>
    <col min="8" max="8" width="9.7109375" customWidth="1"/>
    <col min="9" max="9" width="13.7109375" customWidth="1"/>
    <col min="10" max="10" width="20.85546875" customWidth="1"/>
    <col min="11" max="11" width="24.85546875" hidden="1" customWidth="1"/>
    <col min="12" max="12" width="19" style="31" hidden="1" customWidth="1"/>
    <col min="13" max="13" width="9.140625" style="31" hidden="1" customWidth="1"/>
    <col min="14" max="14" width="9.140625" hidden="1" customWidth="1"/>
    <col min="15" max="15" width="47" hidden="1" customWidth="1"/>
    <col min="16" max="16" width="9.140625" hidden="1" customWidth="1"/>
    <col min="17" max="17" width="0.85546875" customWidth="1"/>
  </cols>
  <sheetData>
    <row r="1" spans="2:15" ht="5.0999999999999996" customHeight="1" x14ac:dyDescent="0.25"/>
    <row r="2" spans="2:15" ht="15" customHeight="1" x14ac:dyDescent="0.25">
      <c r="B2" s="25"/>
      <c r="C2" s="26"/>
      <c r="D2" s="26"/>
      <c r="E2" s="26"/>
      <c r="F2" s="26"/>
      <c r="G2" s="294"/>
      <c r="H2" s="294"/>
      <c r="I2" s="294"/>
      <c r="J2" s="294"/>
    </row>
    <row r="3" spans="2:15" ht="15.75" thickBot="1" x14ac:dyDescent="0.3">
      <c r="B3" s="256" t="s">
        <v>88</v>
      </c>
      <c r="C3" s="256"/>
      <c r="D3" s="256"/>
      <c r="E3" s="256"/>
      <c r="F3" s="256"/>
      <c r="G3" s="256"/>
      <c r="H3" s="256"/>
      <c r="I3" s="257"/>
      <c r="J3" s="17" t="s">
        <v>0</v>
      </c>
      <c r="L3" s="31" t="s">
        <v>75</v>
      </c>
    </row>
    <row r="4" spans="2:15" ht="23.25" x14ac:dyDescent="0.25">
      <c r="B4" s="15" t="s">
        <v>68</v>
      </c>
      <c r="C4" s="265" t="s">
        <v>647</v>
      </c>
      <c r="D4" s="265"/>
      <c r="E4" s="1"/>
      <c r="F4" s="1"/>
      <c r="G4" s="1"/>
      <c r="H4" s="1"/>
      <c r="I4" s="23" t="s">
        <v>1</v>
      </c>
      <c r="J4" s="16" t="s">
        <v>2</v>
      </c>
      <c r="L4" s="31" t="s">
        <v>76</v>
      </c>
      <c r="M4" s="31" t="s">
        <v>654</v>
      </c>
    </row>
    <row r="5" spans="2:15" x14ac:dyDescent="0.25">
      <c r="B5" s="15"/>
      <c r="C5" s="258"/>
      <c r="D5" s="258"/>
      <c r="E5" s="258"/>
      <c r="F5" s="258"/>
      <c r="G5" s="258"/>
      <c r="H5" s="258"/>
      <c r="I5" s="23" t="s">
        <v>3</v>
      </c>
      <c r="J5" s="19">
        <v>45658</v>
      </c>
      <c r="L5" s="31" t="s">
        <v>77</v>
      </c>
      <c r="M5" s="31" t="s">
        <v>658</v>
      </c>
    </row>
    <row r="6" spans="2:15" ht="34.5" x14ac:dyDescent="0.25">
      <c r="B6" s="2" t="s">
        <v>4</v>
      </c>
      <c r="C6" s="244" t="s">
        <v>648</v>
      </c>
      <c r="D6" s="244"/>
      <c r="E6" s="244"/>
      <c r="F6" s="244"/>
      <c r="G6" s="244"/>
      <c r="H6" s="244"/>
      <c r="I6" s="24"/>
      <c r="J6" s="20"/>
      <c r="L6" s="31" t="s">
        <v>78</v>
      </c>
      <c r="M6" s="31" t="s">
        <v>651</v>
      </c>
      <c r="O6" s="145" t="s">
        <v>648</v>
      </c>
    </row>
    <row r="7" spans="2:15" x14ac:dyDescent="0.25">
      <c r="B7" s="4" t="s">
        <v>587</v>
      </c>
      <c r="C7" s="244"/>
      <c r="D7" s="244"/>
      <c r="E7" s="244"/>
      <c r="F7" s="244"/>
      <c r="G7" s="244"/>
      <c r="H7" s="244"/>
      <c r="I7" s="24" t="s">
        <v>70</v>
      </c>
      <c r="J7" s="20" t="s">
        <v>653</v>
      </c>
      <c r="L7" s="31" t="s">
        <v>79</v>
      </c>
      <c r="M7" s="31" t="s">
        <v>657</v>
      </c>
    </row>
    <row r="8" spans="2:15" ht="13.5" customHeight="1" x14ac:dyDescent="0.25">
      <c r="B8" s="130" t="s">
        <v>586</v>
      </c>
      <c r="C8" s="245"/>
      <c r="D8" s="245"/>
      <c r="E8" s="245"/>
      <c r="F8" s="245"/>
      <c r="G8" s="245"/>
      <c r="H8" s="245"/>
      <c r="I8" s="24" t="s">
        <v>71</v>
      </c>
      <c r="J8" s="21" t="s">
        <v>652</v>
      </c>
      <c r="L8" s="31" t="s">
        <v>80</v>
      </c>
      <c r="M8" s="31" t="s">
        <v>656</v>
      </c>
    </row>
    <row r="9" spans="2:15" x14ac:dyDescent="0.25">
      <c r="B9" s="5" t="s">
        <v>5</v>
      </c>
      <c r="C9" s="246" t="s">
        <v>659</v>
      </c>
      <c r="D9" s="246"/>
      <c r="E9" s="246"/>
      <c r="F9" s="246"/>
      <c r="G9" s="246"/>
      <c r="H9" s="246"/>
      <c r="I9" s="24" t="s">
        <v>69</v>
      </c>
      <c r="J9" s="21" t="s">
        <v>660</v>
      </c>
      <c r="L9" s="31" t="s">
        <v>81</v>
      </c>
    </row>
    <row r="10" spans="2:15" x14ac:dyDescent="0.25">
      <c r="B10" s="5" t="s">
        <v>174</v>
      </c>
      <c r="C10" s="247"/>
      <c r="D10" s="247"/>
      <c r="E10" s="247"/>
      <c r="F10" s="247"/>
      <c r="G10" s="247"/>
      <c r="H10" s="247"/>
      <c r="I10" s="24"/>
      <c r="J10" s="21"/>
      <c r="L10" s="31" t="s">
        <v>82</v>
      </c>
      <c r="M10" s="31" t="s">
        <v>655</v>
      </c>
    </row>
    <row r="11" spans="2:15" ht="15.75" thickBot="1" x14ac:dyDescent="0.3">
      <c r="B11" s="6" t="s">
        <v>591</v>
      </c>
      <c r="C11" s="248"/>
      <c r="D11" s="248"/>
      <c r="E11" s="248"/>
      <c r="F11" s="248"/>
      <c r="G11" s="248"/>
      <c r="H11" s="248"/>
      <c r="I11" s="24" t="s">
        <v>72</v>
      </c>
      <c r="J11" s="18">
        <v>383</v>
      </c>
      <c r="L11" s="31" t="s">
        <v>83</v>
      </c>
    </row>
    <row r="12" spans="2:15" x14ac:dyDescent="0.25">
      <c r="B12" s="7"/>
      <c r="C12" s="28"/>
      <c r="D12" s="29"/>
      <c r="E12" s="30"/>
      <c r="F12" s="30"/>
      <c r="G12" s="30"/>
      <c r="H12" s="30"/>
      <c r="I12" s="8"/>
      <c r="J12" s="3"/>
      <c r="L12" s="31" t="s">
        <v>84</v>
      </c>
      <c r="M12" s="31" t="s">
        <v>650</v>
      </c>
    </row>
    <row r="13" spans="2:15" ht="30" customHeight="1" x14ac:dyDescent="0.25">
      <c r="B13" s="114" t="s">
        <v>549</v>
      </c>
      <c r="C13" s="79"/>
      <c r="D13" s="79"/>
      <c r="E13" s="79"/>
      <c r="F13" s="79"/>
      <c r="G13" s="79"/>
      <c r="H13" s="79"/>
      <c r="I13" s="79"/>
      <c r="J13" s="79"/>
      <c r="L13" s="31" t="s">
        <v>89</v>
      </c>
    </row>
    <row r="14" spans="2:15" ht="27" customHeight="1" x14ac:dyDescent="0.25">
      <c r="B14" s="39" t="s">
        <v>6</v>
      </c>
      <c r="C14" s="133" t="s">
        <v>7</v>
      </c>
      <c r="D14" s="133" t="s">
        <v>8</v>
      </c>
      <c r="E14" s="181" t="s">
        <v>9</v>
      </c>
      <c r="F14" s="181"/>
      <c r="G14" s="181"/>
      <c r="H14" s="181"/>
      <c r="I14" s="181" t="s">
        <v>10</v>
      </c>
      <c r="J14" s="182"/>
      <c r="L14" s="31" t="s">
        <v>90</v>
      </c>
    </row>
    <row r="15" spans="2:15" ht="12.75" customHeight="1" thickBot="1" x14ac:dyDescent="0.3">
      <c r="B15" s="40">
        <v>1</v>
      </c>
      <c r="C15" s="134">
        <v>2</v>
      </c>
      <c r="D15" s="134">
        <v>3</v>
      </c>
      <c r="E15" s="260">
        <v>4</v>
      </c>
      <c r="F15" s="260"/>
      <c r="G15" s="260"/>
      <c r="H15" s="260"/>
      <c r="I15" s="215">
        <v>5</v>
      </c>
      <c r="J15" s="216"/>
      <c r="L15" s="31" t="s">
        <v>91</v>
      </c>
    </row>
    <row r="16" spans="2:15" x14ac:dyDescent="0.25">
      <c r="B16" s="83" t="s">
        <v>11</v>
      </c>
      <c r="C16" s="107" t="s">
        <v>340</v>
      </c>
      <c r="D16" s="108"/>
      <c r="E16" s="254">
        <f>E17+E75+E106</f>
        <v>3845808.13</v>
      </c>
      <c r="F16" s="261"/>
      <c r="G16" s="261"/>
      <c r="H16" s="262"/>
      <c r="I16" s="254">
        <f>I17+I75+I106</f>
        <v>591363.56000000006</v>
      </c>
      <c r="J16" s="255"/>
      <c r="L16" s="31" t="s">
        <v>92</v>
      </c>
    </row>
    <row r="17" spans="2:13" x14ac:dyDescent="0.25">
      <c r="B17" s="84" t="s">
        <v>12</v>
      </c>
      <c r="C17" s="98" t="s">
        <v>341</v>
      </c>
      <c r="D17" s="131" t="s">
        <v>665</v>
      </c>
      <c r="E17" s="266">
        <f>E18+E23+E38+E45+E51+E63+E71</f>
        <v>3845808.13</v>
      </c>
      <c r="F17" s="267"/>
      <c r="G17" s="267"/>
      <c r="H17" s="268"/>
      <c r="I17" s="266">
        <f>I18+I23+I38+I45+I51+I63+I71</f>
        <v>591363.56000000006</v>
      </c>
      <c r="J17" s="269"/>
      <c r="L17" s="31" t="s">
        <v>93</v>
      </c>
    </row>
    <row r="18" spans="2:13" ht="34.5" x14ac:dyDescent="0.25">
      <c r="B18" s="118" t="s">
        <v>712</v>
      </c>
      <c r="C18" s="98" t="s">
        <v>342</v>
      </c>
      <c r="D18" s="131" t="s">
        <v>685</v>
      </c>
      <c r="E18" s="251">
        <f>E19+E20+E21+E22</f>
        <v>0</v>
      </c>
      <c r="F18" s="252"/>
      <c r="G18" s="252"/>
      <c r="H18" s="253"/>
      <c r="I18" s="251">
        <f>I19+I20+I21+I22</f>
        <v>0</v>
      </c>
      <c r="J18" s="259"/>
      <c r="L18" s="31" t="s">
        <v>95</v>
      </c>
      <c r="M18" s="31" t="s">
        <v>649</v>
      </c>
    </row>
    <row r="19" spans="2:13" ht="23.25" x14ac:dyDescent="0.25">
      <c r="B19" s="90" t="s">
        <v>175</v>
      </c>
      <c r="C19" s="98" t="s">
        <v>179</v>
      </c>
      <c r="D19" s="131" t="s">
        <v>183</v>
      </c>
      <c r="E19" s="249"/>
      <c r="F19" s="263"/>
      <c r="G19" s="263"/>
      <c r="H19" s="264"/>
      <c r="I19" s="249"/>
      <c r="J19" s="250"/>
      <c r="L19" s="31" t="s">
        <v>94</v>
      </c>
    </row>
    <row r="20" spans="2:13" x14ac:dyDescent="0.25">
      <c r="B20" s="90" t="s">
        <v>176</v>
      </c>
      <c r="C20" s="98" t="s">
        <v>180</v>
      </c>
      <c r="D20" s="131" t="s">
        <v>184</v>
      </c>
      <c r="E20" s="249"/>
      <c r="F20" s="263"/>
      <c r="G20" s="263"/>
      <c r="H20" s="264"/>
      <c r="I20" s="249"/>
      <c r="J20" s="250"/>
      <c r="L20" s="31" t="s">
        <v>97</v>
      </c>
    </row>
    <row r="21" spans="2:13" x14ac:dyDescent="0.25">
      <c r="B21" s="90" t="s">
        <v>177</v>
      </c>
      <c r="C21" s="98" t="s">
        <v>181</v>
      </c>
      <c r="D21" s="131" t="s">
        <v>185</v>
      </c>
      <c r="E21" s="249"/>
      <c r="F21" s="263"/>
      <c r="G21" s="263"/>
      <c r="H21" s="264"/>
      <c r="I21" s="249"/>
      <c r="J21" s="250"/>
    </row>
    <row r="22" spans="2:13" x14ac:dyDescent="0.25">
      <c r="B22" s="90" t="s">
        <v>178</v>
      </c>
      <c r="C22" s="98" t="s">
        <v>182</v>
      </c>
      <c r="D22" s="131" t="s">
        <v>186</v>
      </c>
      <c r="E22" s="249"/>
      <c r="F22" s="263"/>
      <c r="G22" s="263"/>
      <c r="H22" s="264"/>
      <c r="I22" s="249"/>
      <c r="J22" s="250"/>
    </row>
    <row r="23" spans="2:13" x14ac:dyDescent="0.25">
      <c r="B23" s="89" t="s">
        <v>14</v>
      </c>
      <c r="C23" s="98" t="s">
        <v>343</v>
      </c>
      <c r="D23" s="131" t="s">
        <v>666</v>
      </c>
      <c r="E23" s="251">
        <f>E24+E25+E26+E27+E28+E29+E30+E31+E35+E36+E37</f>
        <v>1.94</v>
      </c>
      <c r="F23" s="252"/>
      <c r="G23" s="252"/>
      <c r="H23" s="253"/>
      <c r="I23" s="251">
        <f>I24+I25+I26+I27+I28+I29+I30+I31+I35+I36+I37</f>
        <v>2.4300000000000002</v>
      </c>
      <c r="J23" s="259"/>
      <c r="L23" s="31" t="s">
        <v>96</v>
      </c>
    </row>
    <row r="24" spans="2:13" ht="23.25" x14ac:dyDescent="0.25">
      <c r="B24" s="90" t="s">
        <v>187</v>
      </c>
      <c r="C24" s="98" t="s">
        <v>344</v>
      </c>
      <c r="D24" s="131" t="s">
        <v>127</v>
      </c>
      <c r="E24" s="249"/>
      <c r="F24" s="263"/>
      <c r="G24" s="263"/>
      <c r="H24" s="264"/>
      <c r="I24" s="249"/>
      <c r="J24" s="250"/>
      <c r="L24" s="31" t="s">
        <v>114</v>
      </c>
    </row>
    <row r="25" spans="2:13" x14ac:dyDescent="0.25">
      <c r="B25" s="90" t="s">
        <v>141</v>
      </c>
      <c r="C25" s="98" t="s">
        <v>345</v>
      </c>
      <c r="D25" s="131" t="s">
        <v>128</v>
      </c>
      <c r="E25" s="249"/>
      <c r="F25" s="263"/>
      <c r="G25" s="263"/>
      <c r="H25" s="264"/>
      <c r="I25" s="249"/>
      <c r="J25" s="250"/>
      <c r="L25" s="31" t="s">
        <v>115</v>
      </c>
    </row>
    <row r="26" spans="2:13" x14ac:dyDescent="0.25">
      <c r="B26" s="90" t="s">
        <v>134</v>
      </c>
      <c r="C26" s="98" t="s">
        <v>346</v>
      </c>
      <c r="D26" s="131" t="s">
        <v>17</v>
      </c>
      <c r="E26" s="249">
        <v>1.94</v>
      </c>
      <c r="F26" s="263"/>
      <c r="G26" s="263"/>
      <c r="H26" s="264"/>
      <c r="I26" s="249">
        <v>2.4300000000000002</v>
      </c>
      <c r="J26" s="250"/>
      <c r="L26" s="31" t="s">
        <v>117</v>
      </c>
    </row>
    <row r="27" spans="2:13" x14ac:dyDescent="0.25">
      <c r="B27" s="90" t="s">
        <v>135</v>
      </c>
      <c r="C27" s="98" t="s">
        <v>347</v>
      </c>
      <c r="D27" s="131" t="s">
        <v>18</v>
      </c>
      <c r="E27" s="249"/>
      <c r="F27" s="263"/>
      <c r="G27" s="263"/>
      <c r="H27" s="264"/>
      <c r="I27" s="249"/>
      <c r="J27" s="250"/>
      <c r="L27" s="31" t="s">
        <v>116</v>
      </c>
    </row>
    <row r="28" spans="2:13" x14ac:dyDescent="0.25">
      <c r="B28" s="90" t="s">
        <v>136</v>
      </c>
      <c r="C28" s="98" t="s">
        <v>348</v>
      </c>
      <c r="D28" s="131" t="s">
        <v>129</v>
      </c>
      <c r="E28" s="249"/>
      <c r="F28" s="263"/>
      <c r="G28" s="263"/>
      <c r="H28" s="264"/>
      <c r="I28" s="249"/>
      <c r="J28" s="250"/>
    </row>
    <row r="29" spans="2:13" x14ac:dyDescent="0.25">
      <c r="B29" s="90" t="s">
        <v>137</v>
      </c>
      <c r="C29" s="98" t="s">
        <v>349</v>
      </c>
      <c r="D29" s="131" t="s">
        <v>130</v>
      </c>
      <c r="E29" s="249"/>
      <c r="F29" s="263"/>
      <c r="G29" s="263"/>
      <c r="H29" s="264"/>
      <c r="I29" s="249"/>
      <c r="J29" s="250"/>
    </row>
    <row r="30" spans="2:13" x14ac:dyDescent="0.25">
      <c r="B30" s="90" t="s">
        <v>138</v>
      </c>
      <c r="C30" s="98" t="s">
        <v>350</v>
      </c>
      <c r="D30" s="131" t="s">
        <v>131</v>
      </c>
      <c r="E30" s="249"/>
      <c r="F30" s="263"/>
      <c r="G30" s="263"/>
      <c r="H30" s="264"/>
      <c r="I30" s="249"/>
      <c r="J30" s="250"/>
    </row>
    <row r="31" spans="2:13" ht="24" thickBot="1" x14ac:dyDescent="0.3">
      <c r="B31" s="90" t="s">
        <v>139</v>
      </c>
      <c r="C31" s="102" t="s">
        <v>351</v>
      </c>
      <c r="D31" s="103" t="s">
        <v>132</v>
      </c>
      <c r="E31" s="281"/>
      <c r="F31" s="282"/>
      <c r="G31" s="282"/>
      <c r="H31" s="283"/>
      <c r="I31" s="292"/>
      <c r="J31" s="293"/>
    </row>
    <row r="32" spans="2:13" x14ac:dyDescent="0.25">
      <c r="B32" s="41"/>
      <c r="C32" s="135"/>
      <c r="D32" s="135"/>
      <c r="E32" s="42"/>
      <c r="F32" s="42"/>
      <c r="G32" s="42"/>
      <c r="H32" s="42"/>
      <c r="I32" s="42"/>
      <c r="J32" s="43" t="s">
        <v>16</v>
      </c>
    </row>
    <row r="33" spans="2:13" ht="27" customHeight="1" x14ac:dyDescent="0.25">
      <c r="B33" s="39" t="s">
        <v>6</v>
      </c>
      <c r="C33" s="133" t="s">
        <v>7</v>
      </c>
      <c r="D33" s="133" t="s">
        <v>8</v>
      </c>
      <c r="E33" s="181" t="s">
        <v>9</v>
      </c>
      <c r="F33" s="181"/>
      <c r="G33" s="181"/>
      <c r="H33" s="181"/>
      <c r="I33" s="181" t="s">
        <v>10</v>
      </c>
      <c r="J33" s="182"/>
    </row>
    <row r="34" spans="2:13" ht="15.75" thickBot="1" x14ac:dyDescent="0.3">
      <c r="B34" s="40">
        <v>1</v>
      </c>
      <c r="C34" s="134">
        <v>2</v>
      </c>
      <c r="D34" s="134">
        <v>3</v>
      </c>
      <c r="E34" s="260">
        <v>4</v>
      </c>
      <c r="F34" s="260"/>
      <c r="G34" s="260"/>
      <c r="H34" s="260"/>
      <c r="I34" s="215">
        <v>5</v>
      </c>
      <c r="J34" s="216"/>
    </row>
    <row r="35" spans="2:13" x14ac:dyDescent="0.25">
      <c r="B35" s="150" t="s">
        <v>140</v>
      </c>
      <c r="C35" s="148" t="s">
        <v>352</v>
      </c>
      <c r="D35" s="149" t="s">
        <v>133</v>
      </c>
      <c r="E35" s="284"/>
      <c r="F35" s="284"/>
      <c r="G35" s="284"/>
      <c r="H35" s="284"/>
      <c r="I35" s="284"/>
      <c r="J35" s="291"/>
    </row>
    <row r="36" spans="2:13" x14ac:dyDescent="0.25">
      <c r="B36" s="90" t="s">
        <v>620</v>
      </c>
      <c r="C36" s="98" t="s">
        <v>616</v>
      </c>
      <c r="D36" s="146" t="s">
        <v>618</v>
      </c>
      <c r="E36" s="164"/>
      <c r="F36" s="164"/>
      <c r="G36" s="164"/>
      <c r="H36" s="164"/>
      <c r="I36" s="164"/>
      <c r="J36" s="165"/>
    </row>
    <row r="37" spans="2:13" x14ac:dyDescent="0.25">
      <c r="B37" s="147" t="s">
        <v>621</v>
      </c>
      <c r="C37" s="98" t="s">
        <v>617</v>
      </c>
      <c r="D37" s="146" t="s">
        <v>619</v>
      </c>
      <c r="E37" s="164"/>
      <c r="F37" s="164"/>
      <c r="G37" s="164"/>
      <c r="H37" s="164"/>
      <c r="I37" s="164"/>
      <c r="J37" s="165"/>
    </row>
    <row r="38" spans="2:13" x14ac:dyDescent="0.25">
      <c r="B38" s="89" t="s">
        <v>142</v>
      </c>
      <c r="C38" s="98" t="s">
        <v>353</v>
      </c>
      <c r="D38" s="131" t="s">
        <v>667</v>
      </c>
      <c r="E38" s="278">
        <f>E39+E40+E41+E42+E43+E44</f>
        <v>363762.78</v>
      </c>
      <c r="F38" s="279"/>
      <c r="G38" s="279"/>
      <c r="H38" s="280"/>
      <c r="I38" s="169">
        <f>I39+I40+I41+I42+I43+I44</f>
        <v>226483.69</v>
      </c>
      <c r="J38" s="170"/>
    </row>
    <row r="39" spans="2:13" ht="34.5" x14ac:dyDescent="0.25">
      <c r="B39" s="90" t="s">
        <v>188</v>
      </c>
      <c r="C39" s="98" t="s">
        <v>354</v>
      </c>
      <c r="D39" s="131" t="s">
        <v>144</v>
      </c>
      <c r="E39" s="164"/>
      <c r="F39" s="164"/>
      <c r="G39" s="164"/>
      <c r="H39" s="164"/>
      <c r="I39" s="164"/>
      <c r="J39" s="165"/>
    </row>
    <row r="40" spans="2:13" x14ac:dyDescent="0.25">
      <c r="B40" s="90" t="s">
        <v>610</v>
      </c>
      <c r="C40" s="98" t="s">
        <v>355</v>
      </c>
      <c r="D40" s="131" t="s">
        <v>143</v>
      </c>
      <c r="E40" s="164"/>
      <c r="F40" s="164"/>
      <c r="G40" s="164"/>
      <c r="H40" s="164"/>
      <c r="I40" s="164"/>
      <c r="J40" s="165"/>
    </row>
    <row r="41" spans="2:13" ht="23.25" x14ac:dyDescent="0.25">
      <c r="B41" s="90" t="s">
        <v>148</v>
      </c>
      <c r="C41" s="98" t="s">
        <v>356</v>
      </c>
      <c r="D41" s="131" t="s">
        <v>145</v>
      </c>
      <c r="E41" s="164"/>
      <c r="F41" s="164"/>
      <c r="G41" s="164"/>
      <c r="H41" s="164"/>
      <c r="I41" s="164"/>
      <c r="J41" s="165"/>
    </row>
    <row r="42" spans="2:13" x14ac:dyDescent="0.25">
      <c r="B42" s="90" t="s">
        <v>149</v>
      </c>
      <c r="C42" s="98" t="s">
        <v>357</v>
      </c>
      <c r="D42" s="131" t="s">
        <v>146</v>
      </c>
      <c r="E42" s="164">
        <v>363762.78</v>
      </c>
      <c r="F42" s="164"/>
      <c r="G42" s="164"/>
      <c r="H42" s="164"/>
      <c r="I42" s="164">
        <v>226483.69</v>
      </c>
      <c r="J42" s="165"/>
    </row>
    <row r="43" spans="2:13" x14ac:dyDescent="0.25">
      <c r="B43" s="90" t="s">
        <v>150</v>
      </c>
      <c r="C43" s="98" t="s">
        <v>358</v>
      </c>
      <c r="D43" s="131" t="s">
        <v>147</v>
      </c>
      <c r="E43" s="164"/>
      <c r="F43" s="164"/>
      <c r="G43" s="164"/>
      <c r="H43" s="164"/>
      <c r="I43" s="164"/>
      <c r="J43" s="165"/>
    </row>
    <row r="44" spans="2:13" ht="23.25" x14ac:dyDescent="0.25">
      <c r="B44" s="90" t="s">
        <v>615</v>
      </c>
      <c r="C44" s="98" t="s">
        <v>613</v>
      </c>
      <c r="D44" s="144" t="s">
        <v>614</v>
      </c>
      <c r="E44" s="164"/>
      <c r="F44" s="164"/>
      <c r="G44" s="164"/>
      <c r="H44" s="164"/>
      <c r="I44" s="164"/>
      <c r="J44" s="165"/>
    </row>
    <row r="45" spans="2:13" x14ac:dyDescent="0.25">
      <c r="B45" s="89" t="s">
        <v>151</v>
      </c>
      <c r="C45" s="98" t="s">
        <v>359</v>
      </c>
      <c r="D45" s="131" t="s">
        <v>668</v>
      </c>
      <c r="E45" s="169">
        <f>E46+E47+E48+E49+E50</f>
        <v>3482043.41</v>
      </c>
      <c r="F45" s="169"/>
      <c r="G45" s="169"/>
      <c r="H45" s="169"/>
      <c r="I45" s="169">
        <f>I46+I47+I48+I49+I50</f>
        <v>364877.44</v>
      </c>
      <c r="J45" s="170"/>
      <c r="L45" s="38" t="s">
        <v>98</v>
      </c>
      <c r="M45" s="38"/>
    </row>
    <row r="46" spans="2:13" ht="34.5" x14ac:dyDescent="0.25">
      <c r="B46" s="90" t="s">
        <v>189</v>
      </c>
      <c r="C46" s="98" t="s">
        <v>360</v>
      </c>
      <c r="D46" s="131" t="s">
        <v>669</v>
      </c>
      <c r="E46" s="164">
        <v>3343543.41</v>
      </c>
      <c r="F46" s="164"/>
      <c r="G46" s="164"/>
      <c r="H46" s="164"/>
      <c r="I46" s="164">
        <v>211085.91</v>
      </c>
      <c r="J46" s="165"/>
      <c r="L46" s="38" t="s">
        <v>99</v>
      </c>
      <c r="M46" s="38"/>
    </row>
    <row r="47" spans="2:13" x14ac:dyDescent="0.25">
      <c r="B47" s="90" t="s">
        <v>156</v>
      </c>
      <c r="C47" s="98" t="s">
        <v>361</v>
      </c>
      <c r="D47" s="131" t="s">
        <v>152</v>
      </c>
      <c r="E47" s="164"/>
      <c r="F47" s="164"/>
      <c r="G47" s="164"/>
      <c r="H47" s="164"/>
      <c r="I47" s="164"/>
      <c r="J47" s="165"/>
      <c r="L47" s="31" t="s">
        <v>109</v>
      </c>
    </row>
    <row r="48" spans="2:13" x14ac:dyDescent="0.25">
      <c r="B48" s="90" t="s">
        <v>157</v>
      </c>
      <c r="C48" s="98" t="s">
        <v>362</v>
      </c>
      <c r="D48" s="131" t="s">
        <v>153</v>
      </c>
      <c r="E48" s="164"/>
      <c r="F48" s="164"/>
      <c r="G48" s="164"/>
      <c r="H48" s="164"/>
      <c r="I48" s="164"/>
      <c r="J48" s="165"/>
      <c r="L48" s="31" t="s">
        <v>110</v>
      </c>
    </row>
    <row r="49" spans="2:12" x14ac:dyDescent="0.25">
      <c r="B49" s="90" t="s">
        <v>158</v>
      </c>
      <c r="C49" s="98" t="s">
        <v>363</v>
      </c>
      <c r="D49" s="131" t="s">
        <v>154</v>
      </c>
      <c r="E49" s="164"/>
      <c r="F49" s="164"/>
      <c r="G49" s="164"/>
      <c r="H49" s="164"/>
      <c r="I49" s="164"/>
      <c r="J49" s="165"/>
      <c r="L49" s="31" t="s">
        <v>111</v>
      </c>
    </row>
    <row r="50" spans="2:12" x14ac:dyDescent="0.25">
      <c r="B50" s="90" t="s">
        <v>159</v>
      </c>
      <c r="C50" s="98" t="s">
        <v>364</v>
      </c>
      <c r="D50" s="131" t="s">
        <v>155</v>
      </c>
      <c r="E50" s="164">
        <v>138500</v>
      </c>
      <c r="F50" s="164"/>
      <c r="G50" s="164"/>
      <c r="H50" s="164"/>
      <c r="I50" s="164">
        <v>153791.53</v>
      </c>
      <c r="J50" s="165"/>
      <c r="L50" s="31" t="s">
        <v>112</v>
      </c>
    </row>
    <row r="51" spans="2:12" x14ac:dyDescent="0.25">
      <c r="B51" s="89" t="s">
        <v>190</v>
      </c>
      <c r="C51" s="98" t="s">
        <v>365</v>
      </c>
      <c r="D51" s="131" t="s">
        <v>670</v>
      </c>
      <c r="E51" s="169">
        <f>E52+E53+E54+E55+E56+E57+E61+E62</f>
        <v>0</v>
      </c>
      <c r="F51" s="169"/>
      <c r="G51" s="169"/>
      <c r="H51" s="169"/>
      <c r="I51" s="169">
        <f>I52+I53+I54+I55+I56+I57+I61+I62</f>
        <v>0</v>
      </c>
      <c r="J51" s="170"/>
      <c r="L51" s="31" t="s">
        <v>113</v>
      </c>
    </row>
    <row r="52" spans="2:12" ht="34.5" x14ac:dyDescent="0.25">
      <c r="B52" s="90" t="s">
        <v>191</v>
      </c>
      <c r="C52" s="98" t="s">
        <v>366</v>
      </c>
      <c r="D52" s="131" t="s">
        <v>686</v>
      </c>
      <c r="E52" s="164"/>
      <c r="F52" s="164"/>
      <c r="G52" s="164"/>
      <c r="H52" s="164"/>
      <c r="I52" s="164"/>
      <c r="J52" s="165"/>
    </row>
    <row r="53" spans="2:12" ht="23.25" x14ac:dyDescent="0.25">
      <c r="B53" s="90" t="s">
        <v>192</v>
      </c>
      <c r="C53" s="98" t="s">
        <v>196</v>
      </c>
      <c r="D53" s="131" t="s">
        <v>201</v>
      </c>
      <c r="E53" s="164"/>
      <c r="F53" s="164"/>
      <c r="G53" s="164"/>
      <c r="H53" s="164"/>
      <c r="I53" s="164"/>
      <c r="J53" s="165"/>
    </row>
    <row r="54" spans="2:12" ht="23.25" x14ac:dyDescent="0.25">
      <c r="B54" s="90" t="s">
        <v>193</v>
      </c>
      <c r="C54" s="98" t="s">
        <v>197</v>
      </c>
      <c r="D54" s="131" t="s">
        <v>202</v>
      </c>
      <c r="E54" s="164"/>
      <c r="F54" s="164"/>
      <c r="G54" s="164"/>
      <c r="H54" s="164"/>
      <c r="I54" s="164"/>
      <c r="J54" s="165"/>
    </row>
    <row r="55" spans="2:12" ht="34.5" x14ac:dyDescent="0.25">
      <c r="B55" s="90" t="s">
        <v>194</v>
      </c>
      <c r="C55" s="98" t="s">
        <v>198</v>
      </c>
      <c r="D55" s="131" t="s">
        <v>203</v>
      </c>
      <c r="E55" s="164"/>
      <c r="F55" s="164"/>
      <c r="G55" s="164"/>
      <c r="H55" s="164"/>
      <c r="I55" s="164"/>
      <c r="J55" s="165"/>
    </row>
    <row r="56" spans="2:12" ht="23.25" x14ac:dyDescent="0.25">
      <c r="B56" s="90" t="s">
        <v>195</v>
      </c>
      <c r="C56" s="98" t="s">
        <v>199</v>
      </c>
      <c r="D56" s="131" t="s">
        <v>204</v>
      </c>
      <c r="E56" s="164"/>
      <c r="F56" s="164"/>
      <c r="G56" s="164"/>
      <c r="H56" s="164"/>
      <c r="I56" s="164"/>
      <c r="J56" s="165"/>
    </row>
    <row r="57" spans="2:12" ht="24" thickBot="1" x14ac:dyDescent="0.3">
      <c r="B57" s="90" t="s">
        <v>592</v>
      </c>
      <c r="C57" s="102" t="s">
        <v>200</v>
      </c>
      <c r="D57" s="103" t="s">
        <v>205</v>
      </c>
      <c r="E57" s="196"/>
      <c r="F57" s="196"/>
      <c r="G57" s="196"/>
      <c r="H57" s="196"/>
      <c r="I57" s="196"/>
      <c r="J57" s="197"/>
    </row>
    <row r="58" spans="2:12" x14ac:dyDescent="0.25">
      <c r="B58" s="41"/>
      <c r="C58" s="135"/>
      <c r="D58" s="135"/>
      <c r="E58" s="42"/>
      <c r="F58" s="42"/>
      <c r="G58" s="42"/>
      <c r="H58" s="42"/>
      <c r="I58" s="42"/>
      <c r="J58" s="43" t="s">
        <v>26</v>
      </c>
    </row>
    <row r="59" spans="2:12" ht="27" customHeight="1" x14ac:dyDescent="0.25">
      <c r="B59" s="39" t="s">
        <v>6</v>
      </c>
      <c r="C59" s="133" t="s">
        <v>7</v>
      </c>
      <c r="D59" s="133" t="s">
        <v>8</v>
      </c>
      <c r="E59" s="181" t="s">
        <v>9</v>
      </c>
      <c r="F59" s="181"/>
      <c r="G59" s="181"/>
      <c r="H59" s="181"/>
      <c r="I59" s="181" t="s">
        <v>10</v>
      </c>
      <c r="J59" s="182"/>
    </row>
    <row r="60" spans="2:12" ht="15.75" thickBot="1" x14ac:dyDescent="0.3">
      <c r="B60" s="40">
        <v>1</v>
      </c>
      <c r="C60" s="136">
        <v>2</v>
      </c>
      <c r="D60" s="136">
        <v>3</v>
      </c>
      <c r="E60" s="275">
        <v>4</v>
      </c>
      <c r="F60" s="275"/>
      <c r="G60" s="275"/>
      <c r="H60" s="275"/>
      <c r="I60" s="174">
        <v>5</v>
      </c>
      <c r="J60" s="175"/>
    </row>
    <row r="61" spans="2:12" ht="34.5" x14ac:dyDescent="0.25">
      <c r="B61" s="91" t="s">
        <v>588</v>
      </c>
      <c r="C61" s="100" t="s">
        <v>206</v>
      </c>
      <c r="D61" s="132" t="s">
        <v>207</v>
      </c>
      <c r="E61" s="270"/>
      <c r="F61" s="270"/>
      <c r="G61" s="270"/>
      <c r="H61" s="270"/>
      <c r="I61" s="270"/>
      <c r="J61" s="271"/>
    </row>
    <row r="62" spans="2:12" ht="34.5" x14ac:dyDescent="0.25">
      <c r="B62" s="90" t="s">
        <v>209</v>
      </c>
      <c r="C62" s="98" t="s">
        <v>208</v>
      </c>
      <c r="D62" s="131" t="s">
        <v>369</v>
      </c>
      <c r="E62" s="164"/>
      <c r="F62" s="164"/>
      <c r="G62" s="164"/>
      <c r="H62" s="164"/>
      <c r="I62" s="164"/>
      <c r="J62" s="165"/>
    </row>
    <row r="63" spans="2:12" x14ac:dyDescent="0.25">
      <c r="B63" s="89" t="s">
        <v>210</v>
      </c>
      <c r="C63" s="98" t="s">
        <v>213</v>
      </c>
      <c r="D63" s="131" t="s">
        <v>671</v>
      </c>
      <c r="E63" s="169">
        <f>E64+E65+E66+E67+E68+E69+E70</f>
        <v>0</v>
      </c>
      <c r="F63" s="169"/>
      <c r="G63" s="169"/>
      <c r="H63" s="169"/>
      <c r="I63" s="169">
        <f>I64+I65+I66+I67+I68+I69+I70</f>
        <v>0</v>
      </c>
      <c r="J63" s="170"/>
    </row>
    <row r="64" spans="2:12" ht="34.5" x14ac:dyDescent="0.25">
      <c r="B64" s="90" t="s">
        <v>211</v>
      </c>
      <c r="C64" s="98" t="s">
        <v>212</v>
      </c>
      <c r="D64" s="131" t="s">
        <v>214</v>
      </c>
      <c r="E64" s="164"/>
      <c r="F64" s="164"/>
      <c r="G64" s="164"/>
      <c r="H64" s="164"/>
      <c r="I64" s="164"/>
      <c r="J64" s="165"/>
    </row>
    <row r="65" spans="2:10" ht="23.25" x14ac:dyDescent="0.25">
      <c r="B65" s="90" t="s">
        <v>215</v>
      </c>
      <c r="C65" s="98" t="s">
        <v>216</v>
      </c>
      <c r="D65" s="131" t="s">
        <v>217</v>
      </c>
      <c r="E65" s="164"/>
      <c r="F65" s="164"/>
      <c r="G65" s="164"/>
      <c r="H65" s="164"/>
      <c r="I65" s="164"/>
      <c r="J65" s="165"/>
    </row>
    <row r="66" spans="2:10" ht="23.25" x14ac:dyDescent="0.25">
      <c r="B66" s="90" t="s">
        <v>218</v>
      </c>
      <c r="C66" s="98" t="s">
        <v>219</v>
      </c>
      <c r="D66" s="131" t="s">
        <v>220</v>
      </c>
      <c r="E66" s="164"/>
      <c r="F66" s="164"/>
      <c r="G66" s="164"/>
      <c r="H66" s="164"/>
      <c r="I66" s="164"/>
      <c r="J66" s="165"/>
    </row>
    <row r="67" spans="2:10" ht="34.5" x14ac:dyDescent="0.25">
      <c r="B67" s="90" t="s">
        <v>221</v>
      </c>
      <c r="C67" s="98" t="s">
        <v>228</v>
      </c>
      <c r="D67" s="131" t="s">
        <v>229</v>
      </c>
      <c r="E67" s="164"/>
      <c r="F67" s="164"/>
      <c r="G67" s="164"/>
      <c r="H67" s="164"/>
      <c r="I67" s="164"/>
      <c r="J67" s="165"/>
    </row>
    <row r="68" spans="2:10" ht="23.25" x14ac:dyDescent="0.25">
      <c r="B68" s="90" t="s">
        <v>222</v>
      </c>
      <c r="C68" s="98" t="s">
        <v>227</v>
      </c>
      <c r="D68" s="131" t="s">
        <v>230</v>
      </c>
      <c r="E68" s="164"/>
      <c r="F68" s="164"/>
      <c r="G68" s="164"/>
      <c r="H68" s="164"/>
      <c r="I68" s="164"/>
      <c r="J68" s="165"/>
    </row>
    <row r="69" spans="2:10" x14ac:dyDescent="0.25">
      <c r="B69" s="90" t="s">
        <v>223</v>
      </c>
      <c r="C69" s="98" t="s">
        <v>226</v>
      </c>
      <c r="D69" s="131" t="s">
        <v>231</v>
      </c>
      <c r="E69" s="164"/>
      <c r="F69" s="164"/>
      <c r="G69" s="164"/>
      <c r="H69" s="164"/>
      <c r="I69" s="164"/>
      <c r="J69" s="165"/>
    </row>
    <row r="70" spans="2:10" ht="34.5" x14ac:dyDescent="0.25">
      <c r="B70" s="90" t="s">
        <v>224</v>
      </c>
      <c r="C70" s="98" t="s">
        <v>225</v>
      </c>
      <c r="D70" s="131" t="s">
        <v>232</v>
      </c>
      <c r="E70" s="164"/>
      <c r="F70" s="164"/>
      <c r="G70" s="164"/>
      <c r="H70" s="164"/>
      <c r="I70" s="164"/>
      <c r="J70" s="165"/>
    </row>
    <row r="71" spans="2:10" x14ac:dyDescent="0.25">
      <c r="B71" s="89" t="s">
        <v>367</v>
      </c>
      <c r="C71" s="98" t="s">
        <v>368</v>
      </c>
      <c r="D71" s="131"/>
      <c r="E71" s="169">
        <f>E72+E73+E74</f>
        <v>0</v>
      </c>
      <c r="F71" s="169"/>
      <c r="G71" s="169"/>
      <c r="H71" s="169"/>
      <c r="I71" s="169">
        <f>I72+I73+I74</f>
        <v>0</v>
      </c>
      <c r="J71" s="170"/>
    </row>
    <row r="72" spans="2:10" ht="23.25" x14ac:dyDescent="0.25">
      <c r="B72" s="90" t="s">
        <v>233</v>
      </c>
      <c r="C72" s="98" t="s">
        <v>236</v>
      </c>
      <c r="D72" s="131" t="s">
        <v>239</v>
      </c>
      <c r="E72" s="164"/>
      <c r="F72" s="164"/>
      <c r="G72" s="164"/>
      <c r="H72" s="164"/>
      <c r="I72" s="164"/>
      <c r="J72" s="165"/>
    </row>
    <row r="73" spans="2:10" x14ac:dyDescent="0.25">
      <c r="B73" s="90" t="s">
        <v>234</v>
      </c>
      <c r="C73" s="98" t="s">
        <v>237</v>
      </c>
      <c r="D73" s="131" t="s">
        <v>160</v>
      </c>
      <c r="E73" s="164"/>
      <c r="F73" s="164"/>
      <c r="G73" s="164"/>
      <c r="H73" s="164"/>
      <c r="I73" s="164"/>
      <c r="J73" s="165"/>
    </row>
    <row r="74" spans="2:10" x14ac:dyDescent="0.25">
      <c r="B74" s="90" t="s">
        <v>235</v>
      </c>
      <c r="C74" s="98" t="s">
        <v>238</v>
      </c>
      <c r="D74" s="131" t="s">
        <v>240</v>
      </c>
      <c r="E74" s="164"/>
      <c r="F74" s="164"/>
      <c r="G74" s="164"/>
      <c r="H74" s="164"/>
      <c r="I74" s="164"/>
      <c r="J74" s="165"/>
    </row>
    <row r="75" spans="2:10" x14ac:dyDescent="0.25">
      <c r="B75" s="88" t="s">
        <v>19</v>
      </c>
      <c r="C75" s="98" t="s">
        <v>370</v>
      </c>
      <c r="D75" s="131"/>
      <c r="E75" s="171">
        <f>E76+E92</f>
        <v>0</v>
      </c>
      <c r="F75" s="171"/>
      <c r="G75" s="171"/>
      <c r="H75" s="171"/>
      <c r="I75" s="171">
        <f>I76+I92</f>
        <v>0</v>
      </c>
      <c r="J75" s="172"/>
    </row>
    <row r="76" spans="2:10" ht="23.25" x14ac:dyDescent="0.25">
      <c r="B76" s="89" t="s">
        <v>241</v>
      </c>
      <c r="C76" s="98" t="s">
        <v>371</v>
      </c>
      <c r="D76" s="131" t="s">
        <v>663</v>
      </c>
      <c r="E76" s="169">
        <f>E77+E78+E82+E83+E91</f>
        <v>0</v>
      </c>
      <c r="F76" s="169"/>
      <c r="G76" s="169"/>
      <c r="H76" s="169"/>
      <c r="I76" s="169">
        <f>I77+I78+I82+I83+I91</f>
        <v>0</v>
      </c>
      <c r="J76" s="170"/>
    </row>
    <row r="77" spans="2:10" ht="23.25" x14ac:dyDescent="0.25">
      <c r="B77" s="90" t="s">
        <v>242</v>
      </c>
      <c r="C77" s="98" t="s">
        <v>372</v>
      </c>
      <c r="D77" s="131" t="s">
        <v>664</v>
      </c>
      <c r="E77" s="164"/>
      <c r="F77" s="164"/>
      <c r="G77" s="164"/>
      <c r="H77" s="164"/>
      <c r="I77" s="164"/>
      <c r="J77" s="165"/>
    </row>
    <row r="78" spans="2:10" ht="15.75" thickBot="1" x14ac:dyDescent="0.3">
      <c r="B78" s="90" t="s">
        <v>20</v>
      </c>
      <c r="C78" s="102" t="s">
        <v>373</v>
      </c>
      <c r="D78" s="103" t="s">
        <v>661</v>
      </c>
      <c r="E78" s="196"/>
      <c r="F78" s="196"/>
      <c r="G78" s="196"/>
      <c r="H78" s="196"/>
      <c r="I78" s="196"/>
      <c r="J78" s="197"/>
    </row>
    <row r="79" spans="2:10" x14ac:dyDescent="0.25">
      <c r="B79" s="41"/>
      <c r="C79" s="135"/>
      <c r="D79" s="135"/>
      <c r="E79" s="42"/>
      <c r="F79" s="42"/>
      <c r="G79" s="42"/>
      <c r="H79" s="42"/>
      <c r="I79" s="42"/>
      <c r="J79" s="43" t="s">
        <v>36</v>
      </c>
    </row>
    <row r="80" spans="2:10" ht="27" customHeight="1" x14ac:dyDescent="0.25">
      <c r="B80" s="39" t="s">
        <v>6</v>
      </c>
      <c r="C80" s="133" t="s">
        <v>7</v>
      </c>
      <c r="D80" s="133" t="s">
        <v>8</v>
      </c>
      <c r="E80" s="181" t="s">
        <v>9</v>
      </c>
      <c r="F80" s="181"/>
      <c r="G80" s="181"/>
      <c r="H80" s="181"/>
      <c r="I80" s="181" t="s">
        <v>10</v>
      </c>
      <c r="J80" s="182"/>
    </row>
    <row r="81" spans="2:10" ht="15.75" thickBot="1" x14ac:dyDescent="0.3">
      <c r="B81" s="40">
        <v>1</v>
      </c>
      <c r="C81" s="136">
        <v>2</v>
      </c>
      <c r="D81" s="136">
        <v>3</v>
      </c>
      <c r="E81" s="275">
        <v>4</v>
      </c>
      <c r="F81" s="275"/>
      <c r="G81" s="275"/>
      <c r="H81" s="275"/>
      <c r="I81" s="174">
        <v>5</v>
      </c>
      <c r="J81" s="175"/>
    </row>
    <row r="82" spans="2:10" x14ac:dyDescent="0.25">
      <c r="B82" s="91" t="s">
        <v>21</v>
      </c>
      <c r="C82" s="100" t="s">
        <v>374</v>
      </c>
      <c r="D82" s="132" t="s">
        <v>662</v>
      </c>
      <c r="E82" s="274"/>
      <c r="F82" s="274"/>
      <c r="G82" s="274"/>
      <c r="H82" s="274"/>
      <c r="I82" s="270"/>
      <c r="J82" s="271"/>
    </row>
    <row r="83" spans="2:10" x14ac:dyDescent="0.25">
      <c r="B83" s="90" t="s">
        <v>22</v>
      </c>
      <c r="C83" s="98" t="s">
        <v>375</v>
      </c>
      <c r="D83" s="131" t="s">
        <v>240</v>
      </c>
      <c r="E83" s="169">
        <f>E84+E85+E86+E87+E88+E89+E90</f>
        <v>0</v>
      </c>
      <c r="F83" s="169"/>
      <c r="G83" s="169"/>
      <c r="H83" s="169"/>
      <c r="I83" s="169">
        <f>I84+I85+I86+I87+I88+I89+I90</f>
        <v>0</v>
      </c>
      <c r="J83" s="170"/>
    </row>
    <row r="84" spans="2:10" ht="23.25" x14ac:dyDescent="0.25">
      <c r="B84" s="93" t="s">
        <v>243</v>
      </c>
      <c r="C84" s="98" t="s">
        <v>376</v>
      </c>
      <c r="D84" s="131" t="s">
        <v>398</v>
      </c>
      <c r="E84" s="166"/>
      <c r="F84" s="166"/>
      <c r="G84" s="166"/>
      <c r="H84" s="166"/>
      <c r="I84" s="164"/>
      <c r="J84" s="165"/>
    </row>
    <row r="85" spans="2:10" x14ac:dyDescent="0.25">
      <c r="B85" s="87" t="s">
        <v>244</v>
      </c>
      <c r="C85" s="98" t="s">
        <v>377</v>
      </c>
      <c r="D85" s="131" t="s">
        <v>399</v>
      </c>
      <c r="E85" s="166"/>
      <c r="F85" s="166"/>
      <c r="G85" s="166"/>
      <c r="H85" s="166"/>
      <c r="I85" s="164"/>
      <c r="J85" s="165"/>
    </row>
    <row r="86" spans="2:10" x14ac:dyDescent="0.25">
      <c r="B86" s="87" t="s">
        <v>245</v>
      </c>
      <c r="C86" s="98" t="s">
        <v>378</v>
      </c>
      <c r="D86" s="131" t="s">
        <v>400</v>
      </c>
      <c r="E86" s="166"/>
      <c r="F86" s="166"/>
      <c r="G86" s="166"/>
      <c r="H86" s="166"/>
      <c r="I86" s="164"/>
      <c r="J86" s="165"/>
    </row>
    <row r="87" spans="2:10" x14ac:dyDescent="0.25">
      <c r="B87" s="87" t="s">
        <v>246</v>
      </c>
      <c r="C87" s="98" t="s">
        <v>379</v>
      </c>
      <c r="D87" s="131" t="s">
        <v>401</v>
      </c>
      <c r="E87" s="166"/>
      <c r="F87" s="166"/>
      <c r="G87" s="166"/>
      <c r="H87" s="166"/>
      <c r="I87" s="164"/>
      <c r="J87" s="165"/>
    </row>
    <row r="88" spans="2:10" x14ac:dyDescent="0.25">
      <c r="B88" s="87" t="s">
        <v>247</v>
      </c>
      <c r="C88" s="98" t="s">
        <v>380</v>
      </c>
      <c r="D88" s="131" t="s">
        <v>402</v>
      </c>
      <c r="E88" s="166"/>
      <c r="F88" s="166"/>
      <c r="G88" s="166"/>
      <c r="H88" s="166"/>
      <c r="I88" s="164"/>
      <c r="J88" s="165"/>
    </row>
    <row r="89" spans="2:10" x14ac:dyDescent="0.25">
      <c r="B89" s="87" t="s">
        <v>248</v>
      </c>
      <c r="C89" s="98" t="s">
        <v>381</v>
      </c>
      <c r="D89" s="131" t="s">
        <v>403</v>
      </c>
      <c r="E89" s="166"/>
      <c r="F89" s="166"/>
      <c r="G89" s="166"/>
      <c r="H89" s="166"/>
      <c r="I89" s="164"/>
      <c r="J89" s="165"/>
    </row>
    <row r="90" spans="2:10" x14ac:dyDescent="0.25">
      <c r="B90" s="87" t="s">
        <v>249</v>
      </c>
      <c r="C90" s="98" t="s">
        <v>382</v>
      </c>
      <c r="D90" s="131" t="s">
        <v>404</v>
      </c>
      <c r="E90" s="166"/>
      <c r="F90" s="166"/>
      <c r="G90" s="166"/>
      <c r="H90" s="166"/>
      <c r="I90" s="164"/>
      <c r="J90" s="165"/>
    </row>
    <row r="91" spans="2:10" x14ac:dyDescent="0.25">
      <c r="B91" s="90" t="s">
        <v>633</v>
      </c>
      <c r="C91" s="98" t="s">
        <v>622</v>
      </c>
      <c r="D91" s="151" t="s">
        <v>623</v>
      </c>
      <c r="E91" s="164"/>
      <c r="F91" s="164"/>
      <c r="G91" s="164"/>
      <c r="H91" s="164"/>
      <c r="I91" s="164"/>
      <c r="J91" s="165"/>
    </row>
    <row r="92" spans="2:10" x14ac:dyDescent="0.25">
      <c r="B92" s="86" t="s">
        <v>250</v>
      </c>
      <c r="C92" s="98" t="s">
        <v>383</v>
      </c>
      <c r="D92" s="131" t="s">
        <v>693</v>
      </c>
      <c r="E92" s="169">
        <f>E93+E94+E95+E105</f>
        <v>0</v>
      </c>
      <c r="F92" s="169"/>
      <c r="G92" s="169"/>
      <c r="H92" s="169"/>
      <c r="I92" s="169">
        <f>I93+I94+I95+I105</f>
        <v>0</v>
      </c>
      <c r="J92" s="170"/>
    </row>
    <row r="93" spans="2:10" ht="23.25" x14ac:dyDescent="0.25">
      <c r="B93" s="87" t="s">
        <v>251</v>
      </c>
      <c r="C93" s="98" t="s">
        <v>384</v>
      </c>
      <c r="D93" s="131" t="s">
        <v>405</v>
      </c>
      <c r="E93" s="166"/>
      <c r="F93" s="166"/>
      <c r="G93" s="166"/>
      <c r="H93" s="166"/>
      <c r="I93" s="164"/>
      <c r="J93" s="165"/>
    </row>
    <row r="94" spans="2:10" x14ac:dyDescent="0.25">
      <c r="B94" s="87" t="s">
        <v>252</v>
      </c>
      <c r="C94" s="98" t="s">
        <v>385</v>
      </c>
      <c r="D94" s="131" t="s">
        <v>406</v>
      </c>
      <c r="E94" s="166"/>
      <c r="F94" s="166"/>
      <c r="G94" s="166"/>
      <c r="H94" s="166"/>
      <c r="I94" s="164"/>
      <c r="J94" s="165"/>
    </row>
    <row r="95" spans="2:10" x14ac:dyDescent="0.25">
      <c r="B95" s="87" t="s">
        <v>253</v>
      </c>
      <c r="C95" s="98" t="s">
        <v>386</v>
      </c>
      <c r="D95" s="131" t="s">
        <v>407</v>
      </c>
      <c r="E95" s="184">
        <f>E96+E97+E98+E99+E100+E101+E102+E103+E104</f>
        <v>0</v>
      </c>
      <c r="F95" s="184"/>
      <c r="G95" s="184"/>
      <c r="H95" s="184"/>
      <c r="I95" s="184">
        <f>I96+I97+I98+I99+I100+I101+I102+I103+I104</f>
        <v>0</v>
      </c>
      <c r="J95" s="185"/>
    </row>
    <row r="96" spans="2:10" ht="34.5" x14ac:dyDescent="0.25">
      <c r="B96" s="85" t="s">
        <v>254</v>
      </c>
      <c r="C96" s="98" t="s">
        <v>387</v>
      </c>
      <c r="D96" s="131" t="s">
        <v>408</v>
      </c>
      <c r="E96" s="166"/>
      <c r="F96" s="166"/>
      <c r="G96" s="166"/>
      <c r="H96" s="166"/>
      <c r="I96" s="164"/>
      <c r="J96" s="165"/>
    </row>
    <row r="97" spans="2:10" ht="23.25" x14ac:dyDescent="0.25">
      <c r="B97" s="85" t="s">
        <v>255</v>
      </c>
      <c r="C97" s="98" t="s">
        <v>388</v>
      </c>
      <c r="D97" s="131" t="s">
        <v>409</v>
      </c>
      <c r="E97" s="166"/>
      <c r="F97" s="166"/>
      <c r="G97" s="166"/>
      <c r="H97" s="166"/>
      <c r="I97" s="164"/>
      <c r="J97" s="165"/>
    </row>
    <row r="98" spans="2:10" ht="23.25" x14ac:dyDescent="0.25">
      <c r="B98" s="85" t="s">
        <v>256</v>
      </c>
      <c r="C98" s="98" t="s">
        <v>389</v>
      </c>
      <c r="D98" s="131" t="s">
        <v>410</v>
      </c>
      <c r="E98" s="166"/>
      <c r="F98" s="166"/>
      <c r="G98" s="166"/>
      <c r="H98" s="166"/>
      <c r="I98" s="164"/>
      <c r="J98" s="165"/>
    </row>
    <row r="99" spans="2:10" x14ac:dyDescent="0.25">
      <c r="B99" s="85" t="s">
        <v>257</v>
      </c>
      <c r="C99" s="98" t="s">
        <v>390</v>
      </c>
      <c r="D99" s="131" t="s">
        <v>411</v>
      </c>
      <c r="E99" s="166"/>
      <c r="F99" s="166"/>
      <c r="G99" s="166"/>
      <c r="H99" s="166"/>
      <c r="I99" s="164"/>
      <c r="J99" s="165"/>
    </row>
    <row r="100" spans="2:10" x14ac:dyDescent="0.25">
      <c r="B100" s="85" t="s">
        <v>258</v>
      </c>
      <c r="C100" s="98" t="s">
        <v>391</v>
      </c>
      <c r="D100" s="131" t="s">
        <v>412</v>
      </c>
      <c r="E100" s="166"/>
      <c r="F100" s="166"/>
      <c r="G100" s="166"/>
      <c r="H100" s="166"/>
      <c r="I100" s="164"/>
      <c r="J100" s="165"/>
    </row>
    <row r="101" spans="2:10" ht="23.25" x14ac:dyDescent="0.25">
      <c r="B101" s="85" t="s">
        <v>259</v>
      </c>
      <c r="C101" s="98" t="s">
        <v>392</v>
      </c>
      <c r="D101" s="131" t="s">
        <v>413</v>
      </c>
      <c r="E101" s="166"/>
      <c r="F101" s="166"/>
      <c r="G101" s="166"/>
      <c r="H101" s="166"/>
      <c r="I101" s="164"/>
      <c r="J101" s="165"/>
    </row>
    <row r="102" spans="2:10" x14ac:dyDescent="0.25">
      <c r="B102" s="85" t="s">
        <v>260</v>
      </c>
      <c r="C102" s="98" t="s">
        <v>393</v>
      </c>
      <c r="D102" s="131" t="s">
        <v>414</v>
      </c>
      <c r="E102" s="166"/>
      <c r="F102" s="166"/>
      <c r="G102" s="166"/>
      <c r="H102" s="166"/>
      <c r="I102" s="164"/>
      <c r="J102" s="165"/>
    </row>
    <row r="103" spans="2:10" ht="23.25" x14ac:dyDescent="0.25">
      <c r="B103" s="85" t="s">
        <v>261</v>
      </c>
      <c r="C103" s="98" t="s">
        <v>394</v>
      </c>
      <c r="D103" s="131" t="s">
        <v>415</v>
      </c>
      <c r="E103" s="166"/>
      <c r="F103" s="166"/>
      <c r="G103" s="166"/>
      <c r="H103" s="166"/>
      <c r="I103" s="164"/>
      <c r="J103" s="165"/>
    </row>
    <row r="104" spans="2:10" x14ac:dyDescent="0.25">
      <c r="B104" s="85" t="s">
        <v>262</v>
      </c>
      <c r="C104" s="98" t="s">
        <v>395</v>
      </c>
      <c r="D104" s="131" t="s">
        <v>416</v>
      </c>
      <c r="E104" s="166"/>
      <c r="F104" s="166"/>
      <c r="G104" s="166"/>
      <c r="H104" s="166"/>
      <c r="I104" s="164"/>
      <c r="J104" s="165"/>
    </row>
    <row r="105" spans="2:10" x14ac:dyDescent="0.25">
      <c r="B105" s="87" t="s">
        <v>263</v>
      </c>
      <c r="C105" s="98" t="s">
        <v>396</v>
      </c>
      <c r="D105" s="131" t="s">
        <v>417</v>
      </c>
      <c r="E105" s="166"/>
      <c r="F105" s="166"/>
      <c r="G105" s="166"/>
      <c r="H105" s="166"/>
      <c r="I105" s="164"/>
      <c r="J105" s="165"/>
    </row>
    <row r="106" spans="2:10" x14ac:dyDescent="0.25">
      <c r="B106" s="88" t="s">
        <v>23</v>
      </c>
      <c r="C106" s="98" t="s">
        <v>397</v>
      </c>
      <c r="D106" s="131"/>
      <c r="E106" s="171">
        <f>E111</f>
        <v>0</v>
      </c>
      <c r="F106" s="171"/>
      <c r="G106" s="171"/>
      <c r="H106" s="171"/>
      <c r="I106" s="171">
        <f>I111</f>
        <v>0</v>
      </c>
      <c r="J106" s="172"/>
    </row>
    <row r="107" spans="2:10" ht="15.75" thickBot="1" x14ac:dyDescent="0.3">
      <c r="B107" s="89" t="s">
        <v>13</v>
      </c>
      <c r="C107" s="94"/>
      <c r="D107" s="95"/>
      <c r="E107" s="272"/>
      <c r="F107" s="272"/>
      <c r="G107" s="272"/>
      <c r="H107" s="272"/>
      <c r="I107" s="272"/>
      <c r="J107" s="273"/>
    </row>
    <row r="108" spans="2:10" x14ac:dyDescent="0.25">
      <c r="B108" s="41"/>
      <c r="C108" s="135"/>
      <c r="D108" s="135"/>
      <c r="E108" s="42"/>
      <c r="F108" s="42"/>
      <c r="G108" s="42"/>
      <c r="H108" s="42"/>
      <c r="I108" s="42"/>
      <c r="J108" s="43" t="s">
        <v>42</v>
      </c>
    </row>
    <row r="109" spans="2:10" ht="27" customHeight="1" x14ac:dyDescent="0.25">
      <c r="B109" s="39" t="s">
        <v>6</v>
      </c>
      <c r="C109" s="133" t="s">
        <v>7</v>
      </c>
      <c r="D109" s="133" t="s">
        <v>8</v>
      </c>
      <c r="E109" s="181" t="s">
        <v>9</v>
      </c>
      <c r="F109" s="181"/>
      <c r="G109" s="181"/>
      <c r="H109" s="181"/>
      <c r="I109" s="181" t="s">
        <v>10</v>
      </c>
      <c r="J109" s="182"/>
    </row>
    <row r="110" spans="2:10" ht="15.75" thickBot="1" x14ac:dyDescent="0.3">
      <c r="B110" s="40">
        <v>1</v>
      </c>
      <c r="C110" s="136">
        <v>2</v>
      </c>
      <c r="D110" s="136">
        <v>3</v>
      </c>
      <c r="E110" s="275">
        <v>4</v>
      </c>
      <c r="F110" s="275"/>
      <c r="G110" s="275"/>
      <c r="H110" s="275"/>
      <c r="I110" s="174">
        <v>5</v>
      </c>
      <c r="J110" s="175"/>
    </row>
    <row r="111" spans="2:10" x14ac:dyDescent="0.25">
      <c r="B111" s="118" t="s">
        <v>24</v>
      </c>
      <c r="C111" s="100" t="s">
        <v>264</v>
      </c>
      <c r="D111" s="132" t="s">
        <v>694</v>
      </c>
      <c r="E111" s="177">
        <f>E112+E113</f>
        <v>0</v>
      </c>
      <c r="F111" s="177"/>
      <c r="G111" s="177"/>
      <c r="H111" s="177"/>
      <c r="I111" s="177">
        <f>I112+I113</f>
        <v>0</v>
      </c>
      <c r="J111" s="178"/>
    </row>
    <row r="112" spans="2:10" ht="23.25" x14ac:dyDescent="0.25">
      <c r="B112" s="90" t="s">
        <v>265</v>
      </c>
      <c r="C112" s="98" t="s">
        <v>266</v>
      </c>
      <c r="D112" s="131" t="s">
        <v>695</v>
      </c>
      <c r="E112" s="166"/>
      <c r="F112" s="166"/>
      <c r="G112" s="166"/>
      <c r="H112" s="166"/>
      <c r="I112" s="164"/>
      <c r="J112" s="165"/>
    </row>
    <row r="113" spans="2:10" ht="15.75" thickBot="1" x14ac:dyDescent="0.3">
      <c r="B113" s="90" t="s">
        <v>589</v>
      </c>
      <c r="C113" s="102" t="s">
        <v>267</v>
      </c>
      <c r="D113" s="103" t="s">
        <v>689</v>
      </c>
      <c r="E113" s="183"/>
      <c r="F113" s="183"/>
      <c r="G113" s="183"/>
      <c r="H113" s="183"/>
      <c r="I113" s="196"/>
      <c r="J113" s="197"/>
    </row>
    <row r="114" spans="2:10" ht="27" customHeight="1" x14ac:dyDescent="0.25">
      <c r="B114" s="115" t="s">
        <v>25</v>
      </c>
      <c r="C114" s="137"/>
      <c r="D114" s="137"/>
      <c r="E114" s="137"/>
      <c r="F114" s="137"/>
      <c r="G114" s="137"/>
      <c r="H114" s="137"/>
      <c r="I114" s="137"/>
      <c r="J114" s="137"/>
    </row>
    <row r="115" spans="2:10" ht="30" customHeight="1" x14ac:dyDescent="0.25">
      <c r="B115" s="44" t="s">
        <v>6</v>
      </c>
      <c r="C115" s="138" t="s">
        <v>7</v>
      </c>
      <c r="D115" s="138" t="s">
        <v>8</v>
      </c>
      <c r="E115" s="181" t="s">
        <v>9</v>
      </c>
      <c r="F115" s="181"/>
      <c r="G115" s="181"/>
      <c r="H115" s="181"/>
      <c r="I115" s="181" t="s">
        <v>10</v>
      </c>
      <c r="J115" s="182"/>
    </row>
    <row r="116" spans="2:10" ht="15.75" thickBot="1" x14ac:dyDescent="0.3">
      <c r="B116" s="45">
        <v>1</v>
      </c>
      <c r="C116" s="139">
        <v>2</v>
      </c>
      <c r="D116" s="139">
        <v>3</v>
      </c>
      <c r="E116" s="215">
        <v>4</v>
      </c>
      <c r="F116" s="215"/>
      <c r="G116" s="215"/>
      <c r="H116" s="215"/>
      <c r="I116" s="215">
        <v>5</v>
      </c>
      <c r="J116" s="216"/>
    </row>
    <row r="117" spans="2:10" x14ac:dyDescent="0.25">
      <c r="B117" s="92" t="s">
        <v>27</v>
      </c>
      <c r="C117" s="100" t="s">
        <v>421</v>
      </c>
      <c r="D117" s="132"/>
      <c r="E117" s="233">
        <f>E118+E199+E226</f>
        <v>207945652.78999999</v>
      </c>
      <c r="F117" s="233"/>
      <c r="G117" s="233"/>
      <c r="H117" s="233"/>
      <c r="I117" s="233">
        <f>I118+I199+I226</f>
        <v>185677406.97999999</v>
      </c>
      <c r="J117" s="234"/>
    </row>
    <row r="118" spans="2:10" x14ac:dyDescent="0.25">
      <c r="B118" s="88" t="s">
        <v>28</v>
      </c>
      <c r="C118" s="98" t="s">
        <v>422</v>
      </c>
      <c r="D118" s="131" t="s">
        <v>696</v>
      </c>
      <c r="E118" s="171">
        <f>E119+E124+E133+E136+E151+E158+E169+E171+E178+E191</f>
        <v>176949967.68000001</v>
      </c>
      <c r="F118" s="171"/>
      <c r="G118" s="171"/>
      <c r="H118" s="171"/>
      <c r="I118" s="171">
        <f>I119+I124+I133+I136+I151+I158+I169+I171+I178+I191</f>
        <v>166287772.59</v>
      </c>
      <c r="J118" s="172"/>
    </row>
    <row r="119" spans="2:10" ht="23.25" x14ac:dyDescent="0.25">
      <c r="B119" s="89" t="s">
        <v>418</v>
      </c>
      <c r="C119" s="98" t="s">
        <v>423</v>
      </c>
      <c r="D119" s="131" t="s">
        <v>697</v>
      </c>
      <c r="E119" s="169">
        <f>E120+E121+E122+E123</f>
        <v>68681220.519999996</v>
      </c>
      <c r="F119" s="169"/>
      <c r="G119" s="169"/>
      <c r="H119" s="169"/>
      <c r="I119" s="169">
        <f>I120+I121+I122+I123</f>
        <v>66824813.479999997</v>
      </c>
      <c r="J119" s="170"/>
    </row>
    <row r="120" spans="2:10" ht="23.25" x14ac:dyDescent="0.25">
      <c r="B120" s="90" t="s">
        <v>419</v>
      </c>
      <c r="C120" s="98" t="s">
        <v>424</v>
      </c>
      <c r="D120" s="131" t="s">
        <v>698</v>
      </c>
      <c r="E120" s="166">
        <v>53210784.5</v>
      </c>
      <c r="F120" s="166"/>
      <c r="G120" s="166"/>
      <c r="H120" s="166"/>
      <c r="I120" s="164">
        <v>51783911.100000001</v>
      </c>
      <c r="J120" s="165"/>
    </row>
    <row r="121" spans="2:10" x14ac:dyDescent="0.25">
      <c r="B121" s="90" t="s">
        <v>268</v>
      </c>
      <c r="C121" s="98" t="s">
        <v>425</v>
      </c>
      <c r="D121" s="131" t="s">
        <v>699</v>
      </c>
      <c r="E121" s="166">
        <v>7700</v>
      </c>
      <c r="F121" s="166"/>
      <c r="G121" s="166"/>
      <c r="H121" s="166"/>
      <c r="I121" s="164"/>
      <c r="J121" s="165"/>
    </row>
    <row r="122" spans="2:10" x14ac:dyDescent="0.25">
      <c r="B122" s="90" t="s">
        <v>29</v>
      </c>
      <c r="C122" s="98" t="s">
        <v>426</v>
      </c>
      <c r="D122" s="131" t="s">
        <v>700</v>
      </c>
      <c r="E122" s="166">
        <v>13951680.539999999</v>
      </c>
      <c r="F122" s="166"/>
      <c r="G122" s="166"/>
      <c r="H122" s="166"/>
      <c r="I122" s="164">
        <v>14335701.810000001</v>
      </c>
      <c r="J122" s="165"/>
    </row>
    <row r="123" spans="2:10" ht="23.25" x14ac:dyDescent="0.25">
      <c r="B123" s="90" t="s">
        <v>593</v>
      </c>
      <c r="C123" s="98" t="s">
        <v>427</v>
      </c>
      <c r="D123" s="131" t="s">
        <v>441</v>
      </c>
      <c r="E123" s="166">
        <v>1511055.48</v>
      </c>
      <c r="F123" s="166"/>
      <c r="G123" s="166"/>
      <c r="H123" s="166"/>
      <c r="I123" s="164">
        <v>705200.57</v>
      </c>
      <c r="J123" s="165"/>
    </row>
    <row r="124" spans="2:10" x14ac:dyDescent="0.25">
      <c r="B124" s="89" t="s">
        <v>172</v>
      </c>
      <c r="C124" s="98" t="s">
        <v>428</v>
      </c>
      <c r="D124" s="131" t="s">
        <v>701</v>
      </c>
      <c r="E124" s="169">
        <f>E125+E126+E127+E128+E129+E130+E131+E132</f>
        <v>106397595.38</v>
      </c>
      <c r="F124" s="169"/>
      <c r="G124" s="169"/>
      <c r="H124" s="169"/>
      <c r="I124" s="169">
        <f>I125+I126+I127+I128+I129+I130+I131+I132</f>
        <v>97298620.950000003</v>
      </c>
      <c r="J124" s="170"/>
    </row>
    <row r="125" spans="2:10" ht="23.25" x14ac:dyDescent="0.25">
      <c r="B125" s="90" t="s">
        <v>269</v>
      </c>
      <c r="C125" s="98" t="s">
        <v>429</v>
      </c>
      <c r="D125" s="131" t="s">
        <v>702</v>
      </c>
      <c r="E125" s="166">
        <v>3833.04</v>
      </c>
      <c r="F125" s="166"/>
      <c r="G125" s="166"/>
      <c r="H125" s="166"/>
      <c r="I125" s="164">
        <v>2320</v>
      </c>
      <c r="J125" s="165"/>
    </row>
    <row r="126" spans="2:10" x14ac:dyDescent="0.25">
      <c r="B126" s="90" t="s">
        <v>30</v>
      </c>
      <c r="C126" s="98" t="s">
        <v>430</v>
      </c>
      <c r="D126" s="131" t="s">
        <v>703</v>
      </c>
      <c r="E126" s="166">
        <v>2873529.6</v>
      </c>
      <c r="F126" s="166"/>
      <c r="G126" s="166"/>
      <c r="H126" s="166"/>
      <c r="I126" s="164">
        <v>3006621.29</v>
      </c>
      <c r="J126" s="165"/>
    </row>
    <row r="127" spans="2:10" x14ac:dyDescent="0.25">
      <c r="B127" s="90" t="s">
        <v>31</v>
      </c>
      <c r="C127" s="98" t="s">
        <v>431</v>
      </c>
      <c r="D127" s="131" t="s">
        <v>704</v>
      </c>
      <c r="E127" s="166">
        <v>1350502.3999999999</v>
      </c>
      <c r="F127" s="166"/>
      <c r="G127" s="166"/>
      <c r="H127" s="166"/>
      <c r="I127" s="164">
        <v>1123681.3899999999</v>
      </c>
      <c r="J127" s="165"/>
    </row>
    <row r="128" spans="2:10" ht="23.25" x14ac:dyDescent="0.25">
      <c r="B128" s="90" t="s">
        <v>270</v>
      </c>
      <c r="C128" s="98" t="s">
        <v>432</v>
      </c>
      <c r="D128" s="131" t="s">
        <v>705</v>
      </c>
      <c r="E128" s="166"/>
      <c r="F128" s="166"/>
      <c r="G128" s="166"/>
      <c r="H128" s="166"/>
      <c r="I128" s="164"/>
      <c r="J128" s="165"/>
    </row>
    <row r="129" spans="2:10" x14ac:dyDescent="0.25">
      <c r="B129" s="90" t="s">
        <v>32</v>
      </c>
      <c r="C129" s="98" t="s">
        <v>433</v>
      </c>
      <c r="D129" s="131" t="s">
        <v>706</v>
      </c>
      <c r="E129" s="166">
        <v>20078378.93</v>
      </c>
      <c r="F129" s="166"/>
      <c r="G129" s="166"/>
      <c r="H129" s="166"/>
      <c r="I129" s="164">
        <v>18397282.760000002</v>
      </c>
      <c r="J129" s="165"/>
    </row>
    <row r="130" spans="2:10" x14ac:dyDescent="0.25">
      <c r="B130" s="90" t="s">
        <v>33</v>
      </c>
      <c r="C130" s="98" t="s">
        <v>434</v>
      </c>
      <c r="D130" s="131" t="s">
        <v>707</v>
      </c>
      <c r="E130" s="166">
        <v>82091351.409999996</v>
      </c>
      <c r="F130" s="166"/>
      <c r="G130" s="166"/>
      <c r="H130" s="166"/>
      <c r="I130" s="164">
        <v>74768715.510000005</v>
      </c>
      <c r="J130" s="165"/>
    </row>
    <row r="131" spans="2:10" x14ac:dyDescent="0.25">
      <c r="B131" s="90" t="s">
        <v>271</v>
      </c>
      <c r="C131" s="98" t="s">
        <v>435</v>
      </c>
      <c r="D131" s="131" t="s">
        <v>442</v>
      </c>
      <c r="E131" s="166"/>
      <c r="F131" s="166"/>
      <c r="G131" s="166"/>
      <c r="H131" s="166"/>
      <c r="I131" s="164"/>
      <c r="J131" s="165"/>
    </row>
    <row r="132" spans="2:10" ht="23.25" x14ac:dyDescent="0.25">
      <c r="B132" s="90" t="s">
        <v>272</v>
      </c>
      <c r="C132" s="98" t="s">
        <v>436</v>
      </c>
      <c r="D132" s="131" t="s">
        <v>444</v>
      </c>
      <c r="E132" s="166"/>
      <c r="F132" s="166"/>
      <c r="G132" s="166"/>
      <c r="H132" s="166"/>
      <c r="I132" s="164"/>
      <c r="J132" s="165"/>
    </row>
    <row r="133" spans="2:10" x14ac:dyDescent="0.25">
      <c r="B133" s="89" t="s">
        <v>34</v>
      </c>
      <c r="C133" s="98" t="s">
        <v>437</v>
      </c>
      <c r="D133" s="131" t="s">
        <v>708</v>
      </c>
      <c r="E133" s="169">
        <f>E134+E135</f>
        <v>0</v>
      </c>
      <c r="F133" s="169"/>
      <c r="G133" s="169"/>
      <c r="H133" s="169"/>
      <c r="I133" s="169">
        <f>I134+I135</f>
        <v>0</v>
      </c>
      <c r="J133" s="170"/>
    </row>
    <row r="134" spans="2:10" ht="23.25" x14ac:dyDescent="0.25">
      <c r="B134" s="90" t="s">
        <v>420</v>
      </c>
      <c r="C134" s="98" t="s">
        <v>438</v>
      </c>
      <c r="D134" s="131" t="s">
        <v>690</v>
      </c>
      <c r="E134" s="166"/>
      <c r="F134" s="166"/>
      <c r="G134" s="166"/>
      <c r="H134" s="166"/>
      <c r="I134" s="164"/>
      <c r="J134" s="165"/>
    </row>
    <row r="135" spans="2:10" x14ac:dyDescent="0.25">
      <c r="B135" s="90" t="s">
        <v>35</v>
      </c>
      <c r="C135" s="98" t="s">
        <v>439</v>
      </c>
      <c r="D135" s="131" t="s">
        <v>691</v>
      </c>
      <c r="E135" s="166"/>
      <c r="F135" s="166"/>
      <c r="G135" s="166"/>
      <c r="H135" s="166"/>
      <c r="I135" s="164"/>
      <c r="J135" s="165"/>
    </row>
    <row r="136" spans="2:10" ht="15.75" thickBot="1" x14ac:dyDescent="0.3">
      <c r="B136" s="89" t="s">
        <v>273</v>
      </c>
      <c r="C136" s="102" t="s">
        <v>440</v>
      </c>
      <c r="D136" s="103" t="s">
        <v>709</v>
      </c>
      <c r="E136" s="173">
        <f>E140+E141+E142+E143+E144+E145+E146+E147+E148+E149+E150</f>
        <v>0</v>
      </c>
      <c r="F136" s="173"/>
      <c r="G136" s="173"/>
      <c r="H136" s="173"/>
      <c r="I136" s="173">
        <f>I140+I141+I142+I143+I144+I145+I146+I147+I148+I149+I150</f>
        <v>0</v>
      </c>
      <c r="J136" s="180"/>
    </row>
    <row r="137" spans="2:10" x14ac:dyDescent="0.25">
      <c r="B137" s="41"/>
      <c r="C137" s="135"/>
      <c r="D137" s="135"/>
      <c r="E137" s="42"/>
      <c r="F137" s="42"/>
      <c r="G137" s="42"/>
      <c r="H137" s="42"/>
      <c r="I137" s="42"/>
      <c r="J137" s="42" t="s">
        <v>173</v>
      </c>
    </row>
    <row r="138" spans="2:10" ht="27" customHeight="1" x14ac:dyDescent="0.25">
      <c r="B138" s="44" t="s">
        <v>6</v>
      </c>
      <c r="C138" s="138" t="s">
        <v>7</v>
      </c>
      <c r="D138" s="138" t="s">
        <v>8</v>
      </c>
      <c r="E138" s="181" t="s">
        <v>9</v>
      </c>
      <c r="F138" s="181"/>
      <c r="G138" s="181"/>
      <c r="H138" s="181"/>
      <c r="I138" s="181" t="s">
        <v>10</v>
      </c>
      <c r="J138" s="182"/>
    </row>
    <row r="139" spans="2:10" ht="15.75" thickBot="1" x14ac:dyDescent="0.3">
      <c r="B139" s="45">
        <v>1</v>
      </c>
      <c r="C139" s="139">
        <v>2</v>
      </c>
      <c r="D139" s="139">
        <v>3</v>
      </c>
      <c r="E139" s="174">
        <v>4</v>
      </c>
      <c r="F139" s="174"/>
      <c r="G139" s="174"/>
      <c r="H139" s="174"/>
      <c r="I139" s="174">
        <v>5</v>
      </c>
      <c r="J139" s="175"/>
    </row>
    <row r="140" spans="2:10" ht="34.5" x14ac:dyDescent="0.25">
      <c r="B140" s="91" t="s">
        <v>611</v>
      </c>
      <c r="C140" s="100" t="s">
        <v>445</v>
      </c>
      <c r="D140" s="132" t="s">
        <v>710</v>
      </c>
      <c r="E140" s="274"/>
      <c r="F140" s="274"/>
      <c r="G140" s="274"/>
      <c r="H140" s="274"/>
      <c r="I140" s="167"/>
      <c r="J140" s="168"/>
    </row>
    <row r="141" spans="2:10" ht="23.25" x14ac:dyDescent="0.25">
      <c r="B141" s="90" t="s">
        <v>274</v>
      </c>
      <c r="C141" s="98" t="s">
        <v>446</v>
      </c>
      <c r="D141" s="131" t="s">
        <v>711</v>
      </c>
      <c r="E141" s="166"/>
      <c r="F141" s="166"/>
      <c r="G141" s="166"/>
      <c r="H141" s="166"/>
      <c r="I141" s="249"/>
      <c r="J141" s="250"/>
    </row>
    <row r="142" spans="2:10" ht="34.5" x14ac:dyDescent="0.25">
      <c r="B142" s="90" t="s">
        <v>275</v>
      </c>
      <c r="C142" s="98" t="s">
        <v>276</v>
      </c>
      <c r="D142" s="131" t="s">
        <v>277</v>
      </c>
      <c r="E142" s="166"/>
      <c r="F142" s="166"/>
      <c r="G142" s="166"/>
      <c r="H142" s="166"/>
      <c r="I142" s="164"/>
      <c r="J142" s="165"/>
    </row>
    <row r="143" spans="2:10" ht="23.25" x14ac:dyDescent="0.25">
      <c r="B143" s="90" t="s">
        <v>278</v>
      </c>
      <c r="C143" s="98" t="s">
        <v>447</v>
      </c>
      <c r="D143" s="131" t="s">
        <v>460</v>
      </c>
      <c r="E143" s="166"/>
      <c r="F143" s="166"/>
      <c r="G143" s="166"/>
      <c r="H143" s="166"/>
      <c r="I143" s="164"/>
      <c r="J143" s="165"/>
    </row>
    <row r="144" spans="2:10" ht="34.5" x14ac:dyDescent="0.25">
      <c r="B144" s="90" t="s">
        <v>279</v>
      </c>
      <c r="C144" s="98" t="s">
        <v>448</v>
      </c>
      <c r="D144" s="131" t="s">
        <v>461</v>
      </c>
      <c r="E144" s="166"/>
      <c r="F144" s="166"/>
      <c r="G144" s="166"/>
      <c r="H144" s="166"/>
      <c r="I144" s="164"/>
      <c r="J144" s="165"/>
    </row>
    <row r="145" spans="2:10" ht="23.25" x14ac:dyDescent="0.25">
      <c r="B145" s="90" t="s">
        <v>637</v>
      </c>
      <c r="C145" s="98" t="s">
        <v>449</v>
      </c>
      <c r="D145" s="131" t="s">
        <v>462</v>
      </c>
      <c r="E145" s="166"/>
      <c r="F145" s="166"/>
      <c r="G145" s="166"/>
      <c r="H145" s="166"/>
      <c r="I145" s="164"/>
      <c r="J145" s="165"/>
    </row>
    <row r="146" spans="2:10" ht="23.25" x14ac:dyDescent="0.25">
      <c r="B146" s="90" t="s">
        <v>280</v>
      </c>
      <c r="C146" s="98" t="s">
        <v>450</v>
      </c>
      <c r="D146" s="131" t="s">
        <v>463</v>
      </c>
      <c r="E146" s="166"/>
      <c r="F146" s="166"/>
      <c r="G146" s="166"/>
      <c r="H146" s="166"/>
      <c r="I146" s="164"/>
      <c r="J146" s="165"/>
    </row>
    <row r="147" spans="2:10" ht="34.5" x14ac:dyDescent="0.25">
      <c r="B147" s="90" t="s">
        <v>594</v>
      </c>
      <c r="C147" s="98" t="s">
        <v>451</v>
      </c>
      <c r="D147" s="131" t="s">
        <v>464</v>
      </c>
      <c r="E147" s="166"/>
      <c r="F147" s="166"/>
      <c r="G147" s="166"/>
      <c r="H147" s="166"/>
      <c r="I147" s="164"/>
      <c r="J147" s="165"/>
    </row>
    <row r="148" spans="2:10" ht="23.25" x14ac:dyDescent="0.25">
      <c r="B148" s="90" t="s">
        <v>281</v>
      </c>
      <c r="C148" s="98" t="s">
        <v>452</v>
      </c>
      <c r="D148" s="131" t="s">
        <v>465</v>
      </c>
      <c r="E148" s="166"/>
      <c r="F148" s="166"/>
      <c r="G148" s="166"/>
      <c r="H148" s="166"/>
      <c r="I148" s="164"/>
      <c r="J148" s="165"/>
    </row>
    <row r="149" spans="2:10" ht="34.5" x14ac:dyDescent="0.25">
      <c r="B149" s="90" t="s">
        <v>282</v>
      </c>
      <c r="C149" s="98" t="s">
        <v>453</v>
      </c>
      <c r="D149" s="131" t="s">
        <v>466</v>
      </c>
      <c r="E149" s="166"/>
      <c r="F149" s="166"/>
      <c r="G149" s="166"/>
      <c r="H149" s="166"/>
      <c r="I149" s="164"/>
      <c r="J149" s="165"/>
    </row>
    <row r="150" spans="2:10" ht="34.5" x14ac:dyDescent="0.25">
      <c r="B150" s="90" t="s">
        <v>595</v>
      </c>
      <c r="C150" s="98" t="s">
        <v>454</v>
      </c>
      <c r="D150" s="131" t="s">
        <v>467</v>
      </c>
      <c r="E150" s="166"/>
      <c r="F150" s="166"/>
      <c r="G150" s="166"/>
      <c r="H150" s="166"/>
      <c r="I150" s="164"/>
      <c r="J150" s="165"/>
    </row>
    <row r="151" spans="2:10" x14ac:dyDescent="0.25">
      <c r="B151" s="89" t="s">
        <v>37</v>
      </c>
      <c r="C151" s="98" t="s">
        <v>455</v>
      </c>
      <c r="D151" s="131" t="s">
        <v>673</v>
      </c>
      <c r="E151" s="169">
        <f>E152+E153+E154+E155+E156+E157</f>
        <v>0</v>
      </c>
      <c r="F151" s="169"/>
      <c r="G151" s="169"/>
      <c r="H151" s="169"/>
      <c r="I151" s="169">
        <f>I152+I153+I154+I155+I156+I157</f>
        <v>0</v>
      </c>
      <c r="J151" s="170"/>
    </row>
    <row r="152" spans="2:10" ht="34.5" x14ac:dyDescent="0.25">
      <c r="B152" s="90" t="s">
        <v>624</v>
      </c>
      <c r="C152" s="98" t="s">
        <v>456</v>
      </c>
      <c r="D152" s="131" t="s">
        <v>687</v>
      </c>
      <c r="E152" s="166"/>
      <c r="F152" s="166"/>
      <c r="G152" s="166"/>
      <c r="H152" s="166"/>
      <c r="I152" s="164"/>
      <c r="J152" s="165"/>
    </row>
    <row r="153" spans="2:10" ht="23.25" x14ac:dyDescent="0.25">
      <c r="B153" s="90" t="s">
        <v>625</v>
      </c>
      <c r="C153" s="98" t="s">
        <v>457</v>
      </c>
      <c r="D153" s="131" t="s">
        <v>674</v>
      </c>
      <c r="E153" s="166"/>
      <c r="F153" s="166"/>
      <c r="G153" s="166"/>
      <c r="H153" s="166"/>
      <c r="I153" s="164"/>
      <c r="J153" s="165"/>
    </row>
    <row r="154" spans="2:10" x14ac:dyDescent="0.25">
      <c r="B154" s="90" t="s">
        <v>626</v>
      </c>
      <c r="C154" s="98" t="s">
        <v>458</v>
      </c>
      <c r="D154" s="131" t="s">
        <v>675</v>
      </c>
      <c r="E154" s="166"/>
      <c r="F154" s="166"/>
      <c r="G154" s="166"/>
      <c r="H154" s="166"/>
      <c r="I154" s="164"/>
      <c r="J154" s="165"/>
    </row>
    <row r="155" spans="2:10" ht="23.25" x14ac:dyDescent="0.25">
      <c r="B155" s="90" t="s">
        <v>630</v>
      </c>
      <c r="C155" s="98" t="s">
        <v>627</v>
      </c>
      <c r="D155" s="151" t="s">
        <v>714</v>
      </c>
      <c r="E155" s="166"/>
      <c r="F155" s="166"/>
      <c r="G155" s="166"/>
      <c r="H155" s="166"/>
      <c r="I155" s="164"/>
      <c r="J155" s="165"/>
    </row>
    <row r="156" spans="2:10" ht="23.25" x14ac:dyDescent="0.25">
      <c r="B156" s="90" t="s">
        <v>631</v>
      </c>
      <c r="C156" s="98" t="s">
        <v>628</v>
      </c>
      <c r="D156" s="151" t="s">
        <v>715</v>
      </c>
      <c r="E156" s="166"/>
      <c r="F156" s="166"/>
      <c r="G156" s="166"/>
      <c r="H156" s="166"/>
      <c r="I156" s="164"/>
      <c r="J156" s="165"/>
    </row>
    <row r="157" spans="2:10" x14ac:dyDescent="0.25">
      <c r="B157" s="90" t="s">
        <v>632</v>
      </c>
      <c r="C157" s="98" t="s">
        <v>629</v>
      </c>
      <c r="D157" s="151" t="s">
        <v>713</v>
      </c>
      <c r="E157" s="166"/>
      <c r="F157" s="166"/>
      <c r="G157" s="166"/>
      <c r="H157" s="166"/>
      <c r="I157" s="164"/>
      <c r="J157" s="165"/>
    </row>
    <row r="158" spans="2:10" ht="15.75" thickBot="1" x14ac:dyDescent="0.3">
      <c r="B158" s="89" t="s">
        <v>38</v>
      </c>
      <c r="C158" s="102" t="s">
        <v>459</v>
      </c>
      <c r="D158" s="103" t="s">
        <v>676</v>
      </c>
      <c r="E158" s="173">
        <f>E162+E163+E164+E165+E166+E167+E168</f>
        <v>220726.07</v>
      </c>
      <c r="F158" s="173"/>
      <c r="G158" s="173"/>
      <c r="H158" s="173"/>
      <c r="I158" s="173">
        <f>I162+I163+I164+I165+I166+I167+I168</f>
        <v>196181.77</v>
      </c>
      <c r="J158" s="180"/>
    </row>
    <row r="159" spans="2:10" x14ac:dyDescent="0.25">
      <c r="B159" s="41"/>
      <c r="C159" s="135"/>
      <c r="D159" s="135"/>
      <c r="E159" s="42"/>
      <c r="F159" s="42"/>
      <c r="G159" s="42"/>
      <c r="H159" s="42"/>
      <c r="I159" s="42"/>
      <c r="J159" s="42" t="s">
        <v>62</v>
      </c>
    </row>
    <row r="160" spans="2:10" ht="27" customHeight="1" x14ac:dyDescent="0.25">
      <c r="B160" s="44" t="s">
        <v>6</v>
      </c>
      <c r="C160" s="138" t="s">
        <v>7</v>
      </c>
      <c r="D160" s="138" t="s">
        <v>8</v>
      </c>
      <c r="E160" s="181" t="s">
        <v>9</v>
      </c>
      <c r="F160" s="181"/>
      <c r="G160" s="181"/>
      <c r="H160" s="181"/>
      <c r="I160" s="181" t="s">
        <v>10</v>
      </c>
      <c r="J160" s="182"/>
    </row>
    <row r="161" spans="2:10" ht="15.75" thickBot="1" x14ac:dyDescent="0.3">
      <c r="B161" s="45">
        <v>1</v>
      </c>
      <c r="C161" s="139">
        <v>2</v>
      </c>
      <c r="D161" s="139">
        <v>3</v>
      </c>
      <c r="E161" s="174">
        <v>4</v>
      </c>
      <c r="F161" s="174"/>
      <c r="G161" s="174"/>
      <c r="H161" s="174"/>
      <c r="I161" s="174">
        <v>5</v>
      </c>
      <c r="J161" s="175"/>
    </row>
    <row r="162" spans="2:10" ht="34.5" x14ac:dyDescent="0.25">
      <c r="B162" s="90" t="s">
        <v>468</v>
      </c>
      <c r="C162" s="100" t="s">
        <v>470</v>
      </c>
      <c r="D162" s="132" t="s">
        <v>688</v>
      </c>
      <c r="E162" s="270"/>
      <c r="F162" s="270"/>
      <c r="G162" s="270"/>
      <c r="H162" s="270"/>
      <c r="I162" s="270"/>
      <c r="J162" s="271"/>
    </row>
    <row r="163" spans="2:10" ht="23.25" x14ac:dyDescent="0.25">
      <c r="B163" s="90" t="s">
        <v>596</v>
      </c>
      <c r="C163" s="98" t="s">
        <v>471</v>
      </c>
      <c r="D163" s="131" t="s">
        <v>672</v>
      </c>
      <c r="E163" s="166"/>
      <c r="F163" s="166"/>
      <c r="G163" s="166"/>
      <c r="H163" s="166"/>
      <c r="I163" s="164"/>
      <c r="J163" s="165"/>
    </row>
    <row r="164" spans="2:10" x14ac:dyDescent="0.25">
      <c r="B164" s="90" t="s">
        <v>283</v>
      </c>
      <c r="C164" s="98" t="s">
        <v>472</v>
      </c>
      <c r="D164" s="131" t="s">
        <v>480</v>
      </c>
      <c r="E164" s="166"/>
      <c r="F164" s="166"/>
      <c r="G164" s="166"/>
      <c r="H164" s="166"/>
      <c r="I164" s="164"/>
      <c r="J164" s="165"/>
    </row>
    <row r="165" spans="2:10" ht="23.25" x14ac:dyDescent="0.25">
      <c r="B165" s="90" t="s">
        <v>284</v>
      </c>
      <c r="C165" s="98" t="s">
        <v>473</v>
      </c>
      <c r="D165" s="131" t="s">
        <v>481</v>
      </c>
      <c r="E165" s="166"/>
      <c r="F165" s="166"/>
      <c r="G165" s="166"/>
      <c r="H165" s="166"/>
      <c r="I165" s="164"/>
      <c r="J165" s="165"/>
    </row>
    <row r="166" spans="2:10" ht="34.5" x14ac:dyDescent="0.25">
      <c r="B166" s="90" t="s">
        <v>597</v>
      </c>
      <c r="C166" s="98" t="s">
        <v>474</v>
      </c>
      <c r="D166" s="131" t="s">
        <v>482</v>
      </c>
      <c r="E166" s="166">
        <v>59402</v>
      </c>
      <c r="F166" s="166"/>
      <c r="G166" s="166"/>
      <c r="H166" s="166"/>
      <c r="I166" s="164">
        <v>109876</v>
      </c>
      <c r="J166" s="165"/>
    </row>
    <row r="167" spans="2:10" x14ac:dyDescent="0.25">
      <c r="B167" s="90" t="s">
        <v>285</v>
      </c>
      <c r="C167" s="98" t="s">
        <v>475</v>
      </c>
      <c r="D167" s="131" t="s">
        <v>483</v>
      </c>
      <c r="E167" s="166">
        <v>161324.07</v>
      </c>
      <c r="F167" s="166"/>
      <c r="G167" s="166"/>
      <c r="H167" s="166"/>
      <c r="I167" s="164">
        <v>86305.77</v>
      </c>
      <c r="J167" s="165"/>
    </row>
    <row r="168" spans="2:10" x14ac:dyDescent="0.25">
      <c r="B168" s="90" t="s">
        <v>286</v>
      </c>
      <c r="C168" s="98" t="s">
        <v>476</v>
      </c>
      <c r="D168" s="131" t="s">
        <v>484</v>
      </c>
      <c r="E168" s="166"/>
      <c r="F168" s="166"/>
      <c r="G168" s="166"/>
      <c r="H168" s="166"/>
      <c r="I168" s="164"/>
      <c r="J168" s="165"/>
    </row>
    <row r="169" spans="2:10" x14ac:dyDescent="0.25">
      <c r="B169" s="89" t="s">
        <v>39</v>
      </c>
      <c r="C169" s="98" t="s">
        <v>477</v>
      </c>
      <c r="D169" s="131" t="s">
        <v>677</v>
      </c>
      <c r="E169" s="169">
        <f>E170</f>
        <v>0</v>
      </c>
      <c r="F169" s="169"/>
      <c r="G169" s="169"/>
      <c r="H169" s="169"/>
      <c r="I169" s="169">
        <f>I170</f>
        <v>0</v>
      </c>
      <c r="J169" s="170"/>
    </row>
    <row r="170" spans="2:10" ht="23.25" x14ac:dyDescent="0.25">
      <c r="B170" s="90" t="s">
        <v>469</v>
      </c>
      <c r="C170" s="98" t="s">
        <v>478</v>
      </c>
      <c r="D170" s="131" t="s">
        <v>678</v>
      </c>
      <c r="E170" s="166"/>
      <c r="F170" s="166"/>
      <c r="G170" s="166"/>
      <c r="H170" s="166"/>
      <c r="I170" s="164"/>
      <c r="J170" s="165"/>
    </row>
    <row r="171" spans="2:10" x14ac:dyDescent="0.25">
      <c r="B171" s="89" t="s">
        <v>287</v>
      </c>
      <c r="C171" s="98" t="s">
        <v>293</v>
      </c>
      <c r="D171" s="131" t="s">
        <v>300</v>
      </c>
      <c r="E171" s="169">
        <f>E172+E173+E174+E175+E176+E177</f>
        <v>0</v>
      </c>
      <c r="F171" s="169"/>
      <c r="G171" s="169"/>
      <c r="H171" s="169"/>
      <c r="I171" s="169">
        <f>I172+I173+I174+I175+I176+I177</f>
        <v>0</v>
      </c>
      <c r="J171" s="170"/>
    </row>
    <row r="172" spans="2:10" ht="34.5" x14ac:dyDescent="0.25">
      <c r="B172" s="90" t="s">
        <v>612</v>
      </c>
      <c r="C172" s="98" t="s">
        <v>294</v>
      </c>
      <c r="D172" s="131" t="s">
        <v>301</v>
      </c>
      <c r="E172" s="166"/>
      <c r="F172" s="166"/>
      <c r="G172" s="166"/>
      <c r="H172" s="166"/>
      <c r="I172" s="164"/>
      <c r="J172" s="165"/>
    </row>
    <row r="173" spans="2:10" ht="23.25" x14ac:dyDescent="0.25">
      <c r="B173" s="90" t="s">
        <v>288</v>
      </c>
      <c r="C173" s="98" t="s">
        <v>295</v>
      </c>
      <c r="D173" s="131" t="s">
        <v>302</v>
      </c>
      <c r="E173" s="166"/>
      <c r="F173" s="166"/>
      <c r="G173" s="166"/>
      <c r="H173" s="166"/>
      <c r="I173" s="164"/>
      <c r="J173" s="165"/>
    </row>
    <row r="174" spans="2:10" ht="34.5" x14ac:dyDescent="0.25">
      <c r="B174" s="90" t="s">
        <v>289</v>
      </c>
      <c r="C174" s="98" t="s">
        <v>296</v>
      </c>
      <c r="D174" s="131" t="s">
        <v>303</v>
      </c>
      <c r="E174" s="166"/>
      <c r="F174" s="166"/>
      <c r="G174" s="166"/>
      <c r="H174" s="166"/>
      <c r="I174" s="164"/>
      <c r="J174" s="165"/>
    </row>
    <row r="175" spans="2:10" ht="23.25" x14ac:dyDescent="0.25">
      <c r="B175" s="90" t="s">
        <v>290</v>
      </c>
      <c r="C175" s="98" t="s">
        <v>297</v>
      </c>
      <c r="D175" s="131" t="s">
        <v>304</v>
      </c>
      <c r="E175" s="166"/>
      <c r="F175" s="166"/>
      <c r="G175" s="166"/>
      <c r="H175" s="166"/>
      <c r="I175" s="164"/>
      <c r="J175" s="165"/>
    </row>
    <row r="176" spans="2:10" ht="34.5" x14ac:dyDescent="0.25">
      <c r="B176" s="90" t="s">
        <v>291</v>
      </c>
      <c r="C176" s="98" t="s">
        <v>298</v>
      </c>
      <c r="D176" s="131" t="s">
        <v>305</v>
      </c>
      <c r="E176" s="166"/>
      <c r="F176" s="166"/>
      <c r="G176" s="166"/>
      <c r="H176" s="166"/>
      <c r="I176" s="164"/>
      <c r="J176" s="165"/>
    </row>
    <row r="177" spans="2:10" ht="34.5" x14ac:dyDescent="0.25">
      <c r="B177" s="90" t="s">
        <v>292</v>
      </c>
      <c r="C177" s="98" t="s">
        <v>299</v>
      </c>
      <c r="D177" s="131" t="s">
        <v>306</v>
      </c>
      <c r="E177" s="166"/>
      <c r="F177" s="166"/>
      <c r="G177" s="166"/>
      <c r="H177" s="166"/>
      <c r="I177" s="164"/>
      <c r="J177" s="165"/>
    </row>
    <row r="178" spans="2:10" ht="15.75" thickBot="1" x14ac:dyDescent="0.3">
      <c r="B178" s="89" t="s">
        <v>40</v>
      </c>
      <c r="C178" s="102" t="s">
        <v>479</v>
      </c>
      <c r="D178" s="103" t="s">
        <v>679</v>
      </c>
      <c r="E178" s="173">
        <f>E182+E183+E184+E185+E186+E187+E188+E189+E190</f>
        <v>0</v>
      </c>
      <c r="F178" s="173"/>
      <c r="G178" s="173"/>
      <c r="H178" s="173"/>
      <c r="I178" s="173">
        <f>I182+I183+I184+I185+I186+I187+I188+I189+I190</f>
        <v>0</v>
      </c>
      <c r="J178" s="180"/>
    </row>
    <row r="179" spans="2:10" x14ac:dyDescent="0.25">
      <c r="B179" s="41"/>
      <c r="C179" s="135"/>
      <c r="D179" s="135"/>
      <c r="E179" s="42"/>
      <c r="F179" s="42"/>
      <c r="G179" s="42"/>
      <c r="H179" s="42"/>
      <c r="I179" s="42"/>
      <c r="J179" s="42" t="s">
        <v>107</v>
      </c>
    </row>
    <row r="180" spans="2:10" ht="27" customHeight="1" x14ac:dyDescent="0.25">
      <c r="B180" s="44" t="s">
        <v>6</v>
      </c>
      <c r="C180" s="138" t="s">
        <v>7</v>
      </c>
      <c r="D180" s="138" t="s">
        <v>8</v>
      </c>
      <c r="E180" s="181" t="s">
        <v>9</v>
      </c>
      <c r="F180" s="181"/>
      <c r="G180" s="181"/>
      <c r="H180" s="181"/>
      <c r="I180" s="181" t="s">
        <v>10</v>
      </c>
      <c r="J180" s="182"/>
    </row>
    <row r="181" spans="2:10" ht="15.75" thickBot="1" x14ac:dyDescent="0.3">
      <c r="B181" s="45">
        <v>1</v>
      </c>
      <c r="C181" s="139">
        <v>2</v>
      </c>
      <c r="D181" s="139">
        <v>3</v>
      </c>
      <c r="E181" s="174">
        <v>4</v>
      </c>
      <c r="F181" s="174"/>
      <c r="G181" s="174"/>
      <c r="H181" s="174"/>
      <c r="I181" s="174">
        <v>5</v>
      </c>
      <c r="J181" s="175"/>
    </row>
    <row r="182" spans="2:10" ht="23.25" x14ac:dyDescent="0.25">
      <c r="B182" s="91" t="s">
        <v>307</v>
      </c>
      <c r="C182" s="100" t="s">
        <v>485</v>
      </c>
      <c r="D182" s="132" t="s">
        <v>161</v>
      </c>
      <c r="E182" s="270"/>
      <c r="F182" s="270"/>
      <c r="G182" s="270"/>
      <c r="H182" s="270"/>
      <c r="I182" s="270"/>
      <c r="J182" s="271"/>
    </row>
    <row r="183" spans="2:10" ht="23.25" x14ac:dyDescent="0.25">
      <c r="B183" s="90" t="s">
        <v>166</v>
      </c>
      <c r="C183" s="98" t="s">
        <v>486</v>
      </c>
      <c r="D183" s="131" t="s">
        <v>162</v>
      </c>
      <c r="E183" s="166"/>
      <c r="F183" s="166"/>
      <c r="G183" s="166"/>
      <c r="H183" s="166"/>
      <c r="I183" s="164"/>
      <c r="J183" s="165"/>
    </row>
    <row r="184" spans="2:10" ht="23.25" x14ac:dyDescent="0.25">
      <c r="B184" s="90" t="s">
        <v>167</v>
      </c>
      <c r="C184" s="98" t="s">
        <v>487</v>
      </c>
      <c r="D184" s="131" t="s">
        <v>163</v>
      </c>
      <c r="E184" s="166"/>
      <c r="F184" s="166"/>
      <c r="G184" s="166"/>
      <c r="H184" s="166"/>
      <c r="I184" s="164"/>
      <c r="J184" s="165"/>
    </row>
    <row r="185" spans="2:10" x14ac:dyDescent="0.25">
      <c r="B185" s="90" t="s">
        <v>168</v>
      </c>
      <c r="C185" s="98" t="s">
        <v>488</v>
      </c>
      <c r="D185" s="131" t="s">
        <v>164</v>
      </c>
      <c r="E185" s="166"/>
      <c r="F185" s="166"/>
      <c r="G185" s="166"/>
      <c r="H185" s="166"/>
      <c r="I185" s="164"/>
      <c r="J185" s="165"/>
    </row>
    <row r="186" spans="2:10" x14ac:dyDescent="0.25">
      <c r="B186" s="90" t="s">
        <v>169</v>
      </c>
      <c r="C186" s="98" t="s">
        <v>489</v>
      </c>
      <c r="D186" s="131" t="s">
        <v>165</v>
      </c>
      <c r="E186" s="166"/>
      <c r="F186" s="166"/>
      <c r="G186" s="166"/>
      <c r="H186" s="166"/>
      <c r="I186" s="164"/>
      <c r="J186" s="165"/>
    </row>
    <row r="187" spans="2:10" ht="23.25" x14ac:dyDescent="0.25">
      <c r="B187" s="90" t="s">
        <v>598</v>
      </c>
      <c r="C187" s="98" t="s">
        <v>490</v>
      </c>
      <c r="D187" s="131" t="s">
        <v>506</v>
      </c>
      <c r="E187" s="166"/>
      <c r="F187" s="166"/>
      <c r="G187" s="166"/>
      <c r="H187" s="166"/>
      <c r="I187" s="164"/>
      <c r="J187" s="165"/>
    </row>
    <row r="188" spans="2:10" x14ac:dyDescent="0.25">
      <c r="B188" s="90" t="s">
        <v>308</v>
      </c>
      <c r="C188" s="98" t="s">
        <v>491</v>
      </c>
      <c r="D188" s="131" t="s">
        <v>507</v>
      </c>
      <c r="E188" s="166"/>
      <c r="F188" s="166"/>
      <c r="G188" s="166"/>
      <c r="H188" s="166"/>
      <c r="I188" s="164"/>
      <c r="J188" s="165"/>
    </row>
    <row r="189" spans="2:10" x14ac:dyDescent="0.25">
      <c r="B189" s="90" t="s">
        <v>309</v>
      </c>
      <c r="C189" s="98" t="s">
        <v>492</v>
      </c>
      <c r="D189" s="131" t="s">
        <v>508</v>
      </c>
      <c r="E189" s="166"/>
      <c r="F189" s="166"/>
      <c r="G189" s="166"/>
      <c r="H189" s="166"/>
      <c r="I189" s="164"/>
      <c r="J189" s="165"/>
    </row>
    <row r="190" spans="2:10" ht="23.25" x14ac:dyDescent="0.25">
      <c r="B190" s="90" t="s">
        <v>599</v>
      </c>
      <c r="C190" s="98" t="s">
        <v>493</v>
      </c>
      <c r="D190" s="131" t="s">
        <v>509</v>
      </c>
      <c r="E190" s="166"/>
      <c r="F190" s="166"/>
      <c r="G190" s="166"/>
      <c r="H190" s="166"/>
      <c r="I190" s="164"/>
      <c r="J190" s="165"/>
    </row>
    <row r="191" spans="2:10" x14ac:dyDescent="0.25">
      <c r="B191" s="89" t="s">
        <v>609</v>
      </c>
      <c r="C191" s="98" t="s">
        <v>600</v>
      </c>
      <c r="D191" s="131" t="s">
        <v>608</v>
      </c>
      <c r="E191" s="169">
        <f>E192+E193+E194+E195+E196+E197+E198</f>
        <v>1650425.71</v>
      </c>
      <c r="F191" s="169"/>
      <c r="G191" s="169"/>
      <c r="H191" s="169"/>
      <c r="I191" s="169">
        <f>I192+I193+I194+I195+I196+I197+I198</f>
        <v>1968156.39</v>
      </c>
      <c r="J191" s="170"/>
    </row>
    <row r="192" spans="2:10" ht="23.25" x14ac:dyDescent="0.25">
      <c r="B192" s="90" t="s">
        <v>310</v>
      </c>
      <c r="C192" s="98" t="s">
        <v>601</v>
      </c>
      <c r="D192" s="131" t="s">
        <v>510</v>
      </c>
      <c r="E192" s="166"/>
      <c r="F192" s="166"/>
      <c r="G192" s="166"/>
      <c r="H192" s="166"/>
      <c r="I192" s="164"/>
      <c r="J192" s="165"/>
    </row>
    <row r="193" spans="2:10" x14ac:dyDescent="0.25">
      <c r="B193" s="90" t="s">
        <v>244</v>
      </c>
      <c r="C193" s="98" t="s">
        <v>602</v>
      </c>
      <c r="D193" s="131" t="s">
        <v>511</v>
      </c>
      <c r="E193" s="166"/>
      <c r="F193" s="166"/>
      <c r="G193" s="166"/>
      <c r="H193" s="166"/>
      <c r="I193" s="164"/>
      <c r="J193" s="165"/>
    </row>
    <row r="194" spans="2:10" x14ac:dyDescent="0.25">
      <c r="B194" s="90" t="s">
        <v>245</v>
      </c>
      <c r="C194" s="98" t="s">
        <v>603</v>
      </c>
      <c r="D194" s="131" t="s">
        <v>512</v>
      </c>
      <c r="E194" s="166"/>
      <c r="F194" s="166"/>
      <c r="G194" s="166"/>
      <c r="H194" s="166"/>
      <c r="I194" s="164"/>
      <c r="J194" s="165"/>
    </row>
    <row r="195" spans="2:10" x14ac:dyDescent="0.25">
      <c r="B195" s="90" t="s">
        <v>246</v>
      </c>
      <c r="C195" s="98" t="s">
        <v>604</v>
      </c>
      <c r="D195" s="131" t="s">
        <v>513</v>
      </c>
      <c r="E195" s="166"/>
      <c r="F195" s="166"/>
      <c r="G195" s="166"/>
      <c r="H195" s="166"/>
      <c r="I195" s="164">
        <v>10282.799999999999</v>
      </c>
      <c r="J195" s="165"/>
    </row>
    <row r="196" spans="2:10" x14ac:dyDescent="0.25">
      <c r="B196" s="90" t="s">
        <v>247</v>
      </c>
      <c r="C196" s="98" t="s">
        <v>605</v>
      </c>
      <c r="D196" s="131" t="s">
        <v>514</v>
      </c>
      <c r="E196" s="166">
        <v>35000</v>
      </c>
      <c r="F196" s="166"/>
      <c r="G196" s="166"/>
      <c r="H196" s="166"/>
      <c r="I196" s="164">
        <v>35000</v>
      </c>
      <c r="J196" s="165"/>
    </row>
    <row r="197" spans="2:10" x14ac:dyDescent="0.25">
      <c r="B197" s="90" t="s">
        <v>311</v>
      </c>
      <c r="C197" s="98" t="s">
        <v>606</v>
      </c>
      <c r="D197" s="131" t="s">
        <v>515</v>
      </c>
      <c r="E197" s="166">
        <v>855983.71</v>
      </c>
      <c r="F197" s="166"/>
      <c r="G197" s="166"/>
      <c r="H197" s="166"/>
      <c r="I197" s="164">
        <v>1065585.3899999999</v>
      </c>
      <c r="J197" s="165"/>
    </row>
    <row r="198" spans="2:10" x14ac:dyDescent="0.25">
      <c r="B198" s="90" t="s">
        <v>313</v>
      </c>
      <c r="C198" s="98" t="s">
        <v>607</v>
      </c>
      <c r="D198" s="131" t="s">
        <v>517</v>
      </c>
      <c r="E198" s="166">
        <v>759442</v>
      </c>
      <c r="F198" s="166"/>
      <c r="G198" s="166"/>
      <c r="H198" s="166"/>
      <c r="I198" s="164">
        <v>857288.2</v>
      </c>
      <c r="J198" s="165"/>
    </row>
    <row r="199" spans="2:10" x14ac:dyDescent="0.25">
      <c r="B199" s="88" t="s">
        <v>41</v>
      </c>
      <c r="C199" s="98" t="s">
        <v>494</v>
      </c>
      <c r="D199" s="131"/>
      <c r="E199" s="171">
        <f>E200+E209</f>
        <v>30995685.109999999</v>
      </c>
      <c r="F199" s="171"/>
      <c r="G199" s="171"/>
      <c r="H199" s="171"/>
      <c r="I199" s="171">
        <f>I200+I209</f>
        <v>19389634.390000001</v>
      </c>
      <c r="J199" s="172"/>
    </row>
    <row r="200" spans="2:10" ht="23.25" x14ac:dyDescent="0.25">
      <c r="B200" s="89" t="s">
        <v>317</v>
      </c>
      <c r="C200" s="98" t="s">
        <v>495</v>
      </c>
      <c r="D200" s="131"/>
      <c r="E200" s="169">
        <f>E201+E202+E203+E204+E207+E208</f>
        <v>30995685.109999999</v>
      </c>
      <c r="F200" s="169"/>
      <c r="G200" s="169"/>
      <c r="H200" s="169"/>
      <c r="I200" s="169">
        <f>I201+I202+I203+I204+I207+I208</f>
        <v>19389634.390000001</v>
      </c>
      <c r="J200" s="170"/>
    </row>
    <row r="201" spans="2:10" ht="23.25" x14ac:dyDescent="0.25">
      <c r="B201" s="90" t="s">
        <v>316</v>
      </c>
      <c r="C201" s="98" t="s">
        <v>496</v>
      </c>
      <c r="D201" s="131" t="s">
        <v>680</v>
      </c>
      <c r="E201" s="166">
        <v>30784437.73</v>
      </c>
      <c r="F201" s="166"/>
      <c r="G201" s="166"/>
      <c r="H201" s="166"/>
      <c r="I201" s="164">
        <v>19389634.390000001</v>
      </c>
      <c r="J201" s="165"/>
    </row>
    <row r="202" spans="2:10" x14ac:dyDescent="0.25">
      <c r="B202" s="90" t="s">
        <v>20</v>
      </c>
      <c r="C202" s="98" t="s">
        <v>497</v>
      </c>
      <c r="D202" s="131" t="s">
        <v>681</v>
      </c>
      <c r="E202" s="166"/>
      <c r="F202" s="166"/>
      <c r="G202" s="166"/>
      <c r="H202" s="166"/>
      <c r="I202" s="164"/>
      <c r="J202" s="165"/>
    </row>
    <row r="203" spans="2:10" x14ac:dyDescent="0.25">
      <c r="B203" s="90" t="s">
        <v>21</v>
      </c>
      <c r="C203" s="98" t="s">
        <v>498</v>
      </c>
      <c r="D203" s="131" t="s">
        <v>682</v>
      </c>
      <c r="E203" s="166"/>
      <c r="F203" s="166"/>
      <c r="G203" s="166"/>
      <c r="H203" s="166"/>
      <c r="I203" s="164"/>
      <c r="J203" s="165"/>
    </row>
    <row r="204" spans="2:10" x14ac:dyDescent="0.25">
      <c r="B204" s="90" t="s">
        <v>22</v>
      </c>
      <c r="C204" s="98" t="s">
        <v>499</v>
      </c>
      <c r="D204" s="131" t="s">
        <v>608</v>
      </c>
      <c r="E204" s="184">
        <f>E205+E206</f>
        <v>21247.38</v>
      </c>
      <c r="F204" s="184"/>
      <c r="G204" s="184"/>
      <c r="H204" s="184"/>
      <c r="I204" s="184">
        <f>I205+I206</f>
        <v>0</v>
      </c>
      <c r="J204" s="185"/>
    </row>
    <row r="205" spans="2:10" ht="23.25" x14ac:dyDescent="0.25">
      <c r="B205" s="93" t="s">
        <v>636</v>
      </c>
      <c r="C205" s="98" t="s">
        <v>500</v>
      </c>
      <c r="D205" s="131" t="s">
        <v>515</v>
      </c>
      <c r="E205" s="166"/>
      <c r="F205" s="166"/>
      <c r="G205" s="166"/>
      <c r="H205" s="166"/>
      <c r="I205" s="164"/>
      <c r="J205" s="165"/>
    </row>
    <row r="206" spans="2:10" x14ac:dyDescent="0.25">
      <c r="B206" s="93" t="s">
        <v>312</v>
      </c>
      <c r="C206" s="98" t="s">
        <v>501</v>
      </c>
      <c r="D206" s="131" t="s">
        <v>516</v>
      </c>
      <c r="E206" s="166">
        <v>21247.38</v>
      </c>
      <c r="F206" s="166"/>
      <c r="G206" s="166"/>
      <c r="H206" s="166"/>
      <c r="I206" s="164"/>
      <c r="J206" s="165"/>
    </row>
    <row r="207" spans="2:10" x14ac:dyDescent="0.25">
      <c r="B207" s="90" t="s">
        <v>638</v>
      </c>
      <c r="C207" s="98" t="s">
        <v>634</v>
      </c>
      <c r="D207" s="152" t="s">
        <v>635</v>
      </c>
      <c r="E207" s="166"/>
      <c r="F207" s="166"/>
      <c r="G207" s="166"/>
      <c r="H207" s="166"/>
      <c r="I207" s="164"/>
      <c r="J207" s="165"/>
    </row>
    <row r="208" spans="2:10" x14ac:dyDescent="0.25">
      <c r="B208" s="86" t="s">
        <v>314</v>
      </c>
      <c r="C208" s="98" t="s">
        <v>502</v>
      </c>
      <c r="D208" s="131" t="s">
        <v>443</v>
      </c>
      <c r="E208" s="166">
        <v>190000</v>
      </c>
      <c r="F208" s="166"/>
      <c r="G208" s="166"/>
      <c r="H208" s="166"/>
      <c r="I208" s="164"/>
      <c r="J208" s="165"/>
    </row>
    <row r="209" spans="2:10" x14ac:dyDescent="0.25">
      <c r="B209" s="89" t="s">
        <v>315</v>
      </c>
      <c r="C209" s="98" t="s">
        <v>503</v>
      </c>
      <c r="D209" s="131"/>
      <c r="E209" s="169">
        <f>E210+E211+E215+E225</f>
        <v>0</v>
      </c>
      <c r="F209" s="169"/>
      <c r="G209" s="169"/>
      <c r="H209" s="169"/>
      <c r="I209" s="169">
        <f>I210+I211+I215+I225</f>
        <v>0</v>
      </c>
      <c r="J209" s="170"/>
    </row>
    <row r="210" spans="2:10" ht="23.25" x14ac:dyDescent="0.25">
      <c r="B210" s="86" t="s">
        <v>251</v>
      </c>
      <c r="C210" s="98" t="s">
        <v>504</v>
      </c>
      <c r="D210" s="131" t="s">
        <v>518</v>
      </c>
      <c r="E210" s="166"/>
      <c r="F210" s="166"/>
      <c r="G210" s="166"/>
      <c r="H210" s="166"/>
      <c r="I210" s="164"/>
      <c r="J210" s="165"/>
    </row>
    <row r="211" spans="2:10" ht="15.75" thickBot="1" x14ac:dyDescent="0.3">
      <c r="B211" s="86" t="s">
        <v>252</v>
      </c>
      <c r="C211" s="102" t="s">
        <v>505</v>
      </c>
      <c r="D211" s="103" t="s">
        <v>519</v>
      </c>
      <c r="E211" s="183"/>
      <c r="F211" s="183"/>
      <c r="G211" s="183"/>
      <c r="H211" s="183"/>
      <c r="I211" s="196"/>
      <c r="J211" s="197"/>
    </row>
    <row r="212" spans="2:10" x14ac:dyDescent="0.25">
      <c r="B212" s="41"/>
      <c r="C212" s="135"/>
      <c r="D212" s="135"/>
      <c r="E212" s="46"/>
      <c r="F212" s="46"/>
      <c r="G212" s="46"/>
      <c r="H212" s="46"/>
      <c r="I212" s="46"/>
      <c r="J212" s="43" t="s">
        <v>170</v>
      </c>
    </row>
    <row r="213" spans="2:10" ht="30" customHeight="1" x14ac:dyDescent="0.25">
      <c r="B213" s="44" t="s">
        <v>6</v>
      </c>
      <c r="C213" s="138" t="s">
        <v>7</v>
      </c>
      <c r="D213" s="138" t="s">
        <v>8</v>
      </c>
      <c r="E213" s="181" t="s">
        <v>9</v>
      </c>
      <c r="F213" s="181"/>
      <c r="G213" s="181"/>
      <c r="H213" s="181"/>
      <c r="I213" s="181" t="s">
        <v>43</v>
      </c>
      <c r="J213" s="182"/>
    </row>
    <row r="214" spans="2:10" ht="15.75" thickBot="1" x14ac:dyDescent="0.3">
      <c r="B214" s="45">
        <v>1</v>
      </c>
      <c r="C214" s="139">
        <v>2</v>
      </c>
      <c r="D214" s="139">
        <v>3</v>
      </c>
      <c r="E214" s="174">
        <v>4</v>
      </c>
      <c r="F214" s="174"/>
      <c r="G214" s="174"/>
      <c r="H214" s="174"/>
      <c r="I214" s="174">
        <v>5</v>
      </c>
      <c r="J214" s="175"/>
    </row>
    <row r="215" spans="2:10" x14ac:dyDescent="0.25">
      <c r="B215" s="118" t="s">
        <v>590</v>
      </c>
      <c r="C215" s="100" t="s">
        <v>521</v>
      </c>
      <c r="D215" s="132" t="s">
        <v>537</v>
      </c>
      <c r="E215" s="176">
        <f>E216+E217+E218+E219+E220+E221+E222+E223+E224</f>
        <v>0</v>
      </c>
      <c r="F215" s="176"/>
      <c r="G215" s="176"/>
      <c r="H215" s="176"/>
      <c r="I215" s="177">
        <f>I216+I217+I218+I219+I220+I221+I222+I223+I224</f>
        <v>0</v>
      </c>
      <c r="J215" s="178"/>
    </row>
    <row r="216" spans="2:10" ht="23.25" x14ac:dyDescent="0.25">
      <c r="B216" s="86" t="s">
        <v>318</v>
      </c>
      <c r="C216" s="98" t="s">
        <v>522</v>
      </c>
      <c r="D216" s="131" t="s">
        <v>538</v>
      </c>
      <c r="E216" s="166"/>
      <c r="F216" s="166"/>
      <c r="G216" s="166"/>
      <c r="H216" s="166"/>
      <c r="I216" s="164"/>
      <c r="J216" s="165"/>
    </row>
    <row r="217" spans="2:10" x14ac:dyDescent="0.25">
      <c r="B217" s="86" t="s">
        <v>319</v>
      </c>
      <c r="C217" s="98" t="s">
        <v>523</v>
      </c>
      <c r="D217" s="131" t="s">
        <v>539</v>
      </c>
      <c r="E217" s="166"/>
      <c r="F217" s="166"/>
      <c r="G217" s="166"/>
      <c r="H217" s="166"/>
      <c r="I217" s="164"/>
      <c r="J217" s="165"/>
    </row>
    <row r="218" spans="2:10" x14ac:dyDescent="0.25">
      <c r="B218" s="86" t="s">
        <v>320</v>
      </c>
      <c r="C218" s="98" t="s">
        <v>524</v>
      </c>
      <c r="D218" s="131" t="s">
        <v>540</v>
      </c>
      <c r="E218" s="166"/>
      <c r="F218" s="166"/>
      <c r="G218" s="166"/>
      <c r="H218" s="166"/>
      <c r="I218" s="164"/>
      <c r="J218" s="165"/>
    </row>
    <row r="219" spans="2:10" x14ac:dyDescent="0.25">
      <c r="B219" s="86" t="s">
        <v>321</v>
      </c>
      <c r="C219" s="98" t="s">
        <v>525</v>
      </c>
      <c r="D219" s="131" t="s">
        <v>541</v>
      </c>
      <c r="E219" s="166"/>
      <c r="F219" s="166"/>
      <c r="G219" s="166"/>
      <c r="H219" s="166"/>
      <c r="I219" s="164"/>
      <c r="J219" s="165"/>
    </row>
    <row r="220" spans="2:10" x14ac:dyDescent="0.25">
      <c r="B220" s="86" t="s">
        <v>322</v>
      </c>
      <c r="C220" s="98" t="s">
        <v>526</v>
      </c>
      <c r="D220" s="131" t="s">
        <v>542</v>
      </c>
      <c r="E220" s="166"/>
      <c r="F220" s="166"/>
      <c r="G220" s="166"/>
      <c r="H220" s="166"/>
      <c r="I220" s="164"/>
      <c r="J220" s="165"/>
    </row>
    <row r="221" spans="2:10" ht="23.25" x14ac:dyDescent="0.25">
      <c r="B221" s="86" t="s">
        <v>323</v>
      </c>
      <c r="C221" s="98" t="s">
        <v>527</v>
      </c>
      <c r="D221" s="131" t="s">
        <v>543</v>
      </c>
      <c r="E221" s="166"/>
      <c r="F221" s="166"/>
      <c r="G221" s="166"/>
      <c r="H221" s="166"/>
      <c r="I221" s="164"/>
      <c r="J221" s="165"/>
    </row>
    <row r="222" spans="2:10" x14ac:dyDescent="0.25">
      <c r="B222" s="86" t="s">
        <v>324</v>
      </c>
      <c r="C222" s="98" t="s">
        <v>528</v>
      </c>
      <c r="D222" s="131" t="s">
        <v>544</v>
      </c>
      <c r="E222" s="166"/>
      <c r="F222" s="166"/>
      <c r="G222" s="166"/>
      <c r="H222" s="166"/>
      <c r="I222" s="164"/>
      <c r="J222" s="165"/>
    </row>
    <row r="223" spans="2:10" x14ac:dyDescent="0.25">
      <c r="B223" s="86" t="s">
        <v>325</v>
      </c>
      <c r="C223" s="98" t="s">
        <v>529</v>
      </c>
      <c r="D223" s="131" t="s">
        <v>545</v>
      </c>
      <c r="E223" s="166"/>
      <c r="F223" s="166"/>
      <c r="G223" s="166"/>
      <c r="H223" s="166"/>
      <c r="I223" s="164"/>
      <c r="J223" s="165"/>
    </row>
    <row r="224" spans="2:10" x14ac:dyDescent="0.25">
      <c r="B224" s="86" t="s">
        <v>326</v>
      </c>
      <c r="C224" s="98" t="s">
        <v>530</v>
      </c>
      <c r="D224" s="131" t="s">
        <v>546</v>
      </c>
      <c r="E224" s="166"/>
      <c r="F224" s="166"/>
      <c r="G224" s="166"/>
      <c r="H224" s="166"/>
      <c r="I224" s="164"/>
      <c r="J224" s="165"/>
    </row>
    <row r="225" spans="2:11" x14ac:dyDescent="0.25">
      <c r="B225" s="89" t="s">
        <v>327</v>
      </c>
      <c r="C225" s="98" t="s">
        <v>531</v>
      </c>
      <c r="D225" s="131" t="s">
        <v>547</v>
      </c>
      <c r="E225" s="166"/>
      <c r="F225" s="166"/>
      <c r="G225" s="166"/>
      <c r="H225" s="166"/>
      <c r="I225" s="164"/>
      <c r="J225" s="165"/>
    </row>
    <row r="226" spans="2:11" x14ac:dyDescent="0.25">
      <c r="B226" s="88" t="s">
        <v>44</v>
      </c>
      <c r="C226" s="98" t="s">
        <v>532</v>
      </c>
      <c r="D226" s="131"/>
      <c r="E226" s="171">
        <f>E227</f>
        <v>0</v>
      </c>
      <c r="F226" s="171"/>
      <c r="G226" s="171"/>
      <c r="H226" s="171"/>
      <c r="I226" s="171">
        <f>I227</f>
        <v>0</v>
      </c>
      <c r="J226" s="172"/>
    </row>
    <row r="227" spans="2:11" ht="23.25" x14ac:dyDescent="0.25">
      <c r="B227" s="89" t="s">
        <v>328</v>
      </c>
      <c r="C227" s="98" t="s">
        <v>533</v>
      </c>
      <c r="D227" s="131" t="s">
        <v>103</v>
      </c>
      <c r="E227" s="169">
        <f>E228+E229</f>
        <v>0</v>
      </c>
      <c r="F227" s="169"/>
      <c r="G227" s="169"/>
      <c r="H227" s="169"/>
      <c r="I227" s="169">
        <f>I228+I229</f>
        <v>0</v>
      </c>
      <c r="J227" s="170"/>
    </row>
    <row r="228" spans="2:11" ht="23.25" x14ac:dyDescent="0.25">
      <c r="B228" s="90" t="s">
        <v>520</v>
      </c>
      <c r="C228" s="98" t="s">
        <v>534</v>
      </c>
      <c r="D228" s="131" t="s">
        <v>683</v>
      </c>
      <c r="E228" s="166"/>
      <c r="F228" s="166"/>
      <c r="G228" s="166"/>
      <c r="H228" s="166"/>
      <c r="I228" s="164"/>
      <c r="J228" s="165"/>
    </row>
    <row r="229" spans="2:11" x14ac:dyDescent="0.25">
      <c r="B229" s="90" t="s">
        <v>329</v>
      </c>
      <c r="C229" s="98" t="s">
        <v>535</v>
      </c>
      <c r="D229" s="131" t="s">
        <v>692</v>
      </c>
      <c r="E229" s="166"/>
      <c r="F229" s="166"/>
      <c r="G229" s="166"/>
      <c r="H229" s="166"/>
      <c r="I229" s="164"/>
      <c r="J229" s="165"/>
    </row>
    <row r="230" spans="2:11" x14ac:dyDescent="0.25">
      <c r="B230" s="88" t="s">
        <v>45</v>
      </c>
      <c r="C230" s="98" t="s">
        <v>536</v>
      </c>
      <c r="D230" s="131"/>
      <c r="E230" s="166"/>
      <c r="F230" s="166"/>
      <c r="G230" s="166"/>
      <c r="H230" s="166"/>
      <c r="I230" s="164"/>
      <c r="J230" s="165"/>
    </row>
    <row r="231" spans="2:11" x14ac:dyDescent="0.25">
      <c r="B231" s="119" t="s">
        <v>15</v>
      </c>
      <c r="C231" s="120"/>
      <c r="D231" s="121"/>
      <c r="E231" s="200"/>
      <c r="F231" s="200"/>
      <c r="G231" s="200"/>
      <c r="H231" s="200"/>
      <c r="I231" s="200"/>
      <c r="J231" s="201"/>
    </row>
    <row r="232" spans="2:11" x14ac:dyDescent="0.25">
      <c r="B232" s="162"/>
      <c r="C232" s="156"/>
      <c r="D232" s="157"/>
      <c r="E232" s="290"/>
      <c r="F232" s="290"/>
      <c r="G232" s="290"/>
      <c r="H232" s="290"/>
      <c r="I232" s="205"/>
      <c r="J232" s="206"/>
      <c r="K232" s="163"/>
    </row>
    <row r="233" spans="2:11" ht="0.75" customHeight="1" thickBot="1" x14ac:dyDescent="0.3">
      <c r="B233" s="122"/>
      <c r="C233" s="123"/>
      <c r="D233" s="124"/>
      <c r="E233" s="289"/>
      <c r="F233" s="289"/>
      <c r="G233" s="289"/>
      <c r="H233" s="289"/>
      <c r="I233" s="287"/>
      <c r="J233" s="288"/>
    </row>
    <row r="234" spans="2:11" ht="30" customHeight="1" x14ac:dyDescent="0.25">
      <c r="B234" s="115" t="s">
        <v>548</v>
      </c>
      <c r="C234" s="137"/>
      <c r="D234" s="137"/>
      <c r="E234" s="137"/>
      <c r="F234" s="137"/>
      <c r="G234" s="137"/>
      <c r="H234" s="137"/>
      <c r="I234" s="137"/>
      <c r="J234" s="137"/>
    </row>
    <row r="235" spans="2:11" ht="30" customHeight="1" x14ac:dyDescent="0.25">
      <c r="B235" s="44" t="s">
        <v>6</v>
      </c>
      <c r="C235" s="138" t="s">
        <v>7</v>
      </c>
      <c r="D235" s="138" t="s">
        <v>8</v>
      </c>
      <c r="E235" s="181" t="s">
        <v>9</v>
      </c>
      <c r="F235" s="181"/>
      <c r="G235" s="181"/>
      <c r="H235" s="181"/>
      <c r="I235" s="181" t="s">
        <v>43</v>
      </c>
      <c r="J235" s="182"/>
    </row>
    <row r="236" spans="2:11" ht="15.75" thickBot="1" x14ac:dyDescent="0.3">
      <c r="B236" s="45">
        <v>1</v>
      </c>
      <c r="C236" s="139">
        <v>2</v>
      </c>
      <c r="D236" s="139">
        <v>3</v>
      </c>
      <c r="E236" s="215">
        <v>4</v>
      </c>
      <c r="F236" s="215"/>
      <c r="G236" s="215"/>
      <c r="H236" s="215"/>
      <c r="I236" s="215">
        <v>5</v>
      </c>
      <c r="J236" s="216"/>
    </row>
    <row r="237" spans="2:11" x14ac:dyDescent="0.25">
      <c r="B237" s="96" t="s">
        <v>46</v>
      </c>
      <c r="C237" s="100" t="s">
        <v>550</v>
      </c>
      <c r="D237" s="132"/>
      <c r="E237" s="285">
        <f>E262-E238-E257</f>
        <v>204099844.66</v>
      </c>
      <c r="F237" s="285"/>
      <c r="G237" s="285"/>
      <c r="H237" s="285"/>
      <c r="I237" s="285">
        <f>I262-I238-I257</f>
        <v>185086043.41999999</v>
      </c>
      <c r="J237" s="286"/>
    </row>
    <row r="238" spans="2:11" ht="22.5" x14ac:dyDescent="0.25">
      <c r="B238" s="97" t="s">
        <v>47</v>
      </c>
      <c r="C238" s="98" t="s">
        <v>551</v>
      </c>
      <c r="D238" s="131"/>
      <c r="E238" s="169">
        <f>E239+E245+E248+E251+E254</f>
        <v>54280.34</v>
      </c>
      <c r="F238" s="169"/>
      <c r="G238" s="169"/>
      <c r="H238" s="169"/>
      <c r="I238" s="169">
        <f>I239+I245+I248+I251+I254</f>
        <v>-495970.08</v>
      </c>
      <c r="J238" s="170"/>
    </row>
    <row r="239" spans="2:11" ht="23.25" x14ac:dyDescent="0.25">
      <c r="B239" s="89" t="s">
        <v>331</v>
      </c>
      <c r="C239" s="98" t="s">
        <v>552</v>
      </c>
      <c r="D239" s="131"/>
      <c r="E239" s="184">
        <f>E240+E241</f>
        <v>-36049.949999999997</v>
      </c>
      <c r="F239" s="184"/>
      <c r="G239" s="184"/>
      <c r="H239" s="184"/>
      <c r="I239" s="184">
        <f>I240+I241</f>
        <v>-343849.33</v>
      </c>
      <c r="J239" s="185"/>
    </row>
    <row r="240" spans="2:11" ht="23.25" x14ac:dyDescent="0.25">
      <c r="B240" s="90" t="s">
        <v>332</v>
      </c>
      <c r="C240" s="98" t="s">
        <v>553</v>
      </c>
      <c r="D240" s="131"/>
      <c r="E240" s="166">
        <v>-36049.949999999997</v>
      </c>
      <c r="F240" s="166"/>
      <c r="G240" s="166"/>
      <c r="H240" s="166"/>
      <c r="I240" s="164">
        <v>-343849.33</v>
      </c>
      <c r="J240" s="165"/>
    </row>
    <row r="241" spans="2:10" ht="15.75" thickBot="1" x14ac:dyDescent="0.3">
      <c r="B241" s="90" t="s">
        <v>48</v>
      </c>
      <c r="C241" s="102" t="s">
        <v>554</v>
      </c>
      <c r="D241" s="103"/>
      <c r="E241" s="183"/>
      <c r="F241" s="183"/>
      <c r="G241" s="183"/>
      <c r="H241" s="183"/>
      <c r="I241" s="196"/>
      <c r="J241" s="197"/>
    </row>
    <row r="242" spans="2:10" x14ac:dyDescent="0.25">
      <c r="B242" s="41"/>
      <c r="C242" s="135"/>
      <c r="D242" s="135"/>
      <c r="E242" s="46"/>
      <c r="F242" s="46"/>
      <c r="G242" s="46"/>
      <c r="H242" s="46"/>
      <c r="I242" s="46"/>
      <c r="J242" s="43" t="s">
        <v>330</v>
      </c>
    </row>
    <row r="243" spans="2:10" ht="27" customHeight="1" x14ac:dyDescent="0.25">
      <c r="B243" s="44" t="s">
        <v>6</v>
      </c>
      <c r="C243" s="138" t="s">
        <v>7</v>
      </c>
      <c r="D243" s="138" t="s">
        <v>8</v>
      </c>
      <c r="E243" s="181" t="s">
        <v>9</v>
      </c>
      <c r="F243" s="181"/>
      <c r="G243" s="181"/>
      <c r="H243" s="181"/>
      <c r="I243" s="181" t="s">
        <v>43</v>
      </c>
      <c r="J243" s="182"/>
    </row>
    <row r="244" spans="2:10" ht="15.75" thickBot="1" x14ac:dyDescent="0.3">
      <c r="B244" s="45">
        <v>1</v>
      </c>
      <c r="C244" s="139">
        <v>2</v>
      </c>
      <c r="D244" s="139">
        <v>3</v>
      </c>
      <c r="E244" s="174">
        <v>4</v>
      </c>
      <c r="F244" s="174"/>
      <c r="G244" s="174"/>
      <c r="H244" s="174"/>
      <c r="I244" s="174">
        <v>5</v>
      </c>
      <c r="J244" s="175"/>
    </row>
    <row r="245" spans="2:10" x14ac:dyDescent="0.25">
      <c r="B245" s="118" t="s">
        <v>49</v>
      </c>
      <c r="C245" s="100" t="s">
        <v>555</v>
      </c>
      <c r="D245" s="132"/>
      <c r="E245" s="242">
        <f>E246+E247</f>
        <v>0</v>
      </c>
      <c r="F245" s="242"/>
      <c r="G245" s="242"/>
      <c r="H245" s="242"/>
      <c r="I245" s="242">
        <f>I246+I247</f>
        <v>0</v>
      </c>
      <c r="J245" s="243"/>
    </row>
    <row r="246" spans="2:10" ht="23.25" x14ac:dyDescent="0.25">
      <c r="B246" s="90" t="s">
        <v>333</v>
      </c>
      <c r="C246" s="98" t="s">
        <v>556</v>
      </c>
      <c r="D246" s="131"/>
      <c r="E246" s="166"/>
      <c r="F246" s="166"/>
      <c r="G246" s="166"/>
      <c r="H246" s="166"/>
      <c r="I246" s="164"/>
      <c r="J246" s="165"/>
    </row>
    <row r="247" spans="2:10" x14ac:dyDescent="0.25">
      <c r="B247" s="90" t="s">
        <v>50</v>
      </c>
      <c r="C247" s="98" t="s">
        <v>557</v>
      </c>
      <c r="D247" s="131"/>
      <c r="E247" s="166"/>
      <c r="F247" s="166"/>
      <c r="G247" s="166"/>
      <c r="H247" s="166"/>
      <c r="I247" s="164"/>
      <c r="J247" s="165"/>
    </row>
    <row r="248" spans="2:10" x14ac:dyDescent="0.25">
      <c r="B248" s="89" t="s">
        <v>51</v>
      </c>
      <c r="C248" s="98" t="s">
        <v>558</v>
      </c>
      <c r="D248" s="131"/>
      <c r="E248" s="184">
        <f>E249+E250</f>
        <v>90330.29</v>
      </c>
      <c r="F248" s="184"/>
      <c r="G248" s="184"/>
      <c r="H248" s="184"/>
      <c r="I248" s="184">
        <f>I249+I250</f>
        <v>-152120.75</v>
      </c>
      <c r="J248" s="185"/>
    </row>
    <row r="249" spans="2:10" ht="23.25" x14ac:dyDescent="0.25">
      <c r="B249" s="90" t="s">
        <v>334</v>
      </c>
      <c r="C249" s="98" t="s">
        <v>559</v>
      </c>
      <c r="D249" s="131" t="s">
        <v>105</v>
      </c>
      <c r="E249" s="166">
        <v>-504459.71</v>
      </c>
      <c r="F249" s="166"/>
      <c r="G249" s="166"/>
      <c r="H249" s="166"/>
      <c r="I249" s="164">
        <v>-1055258.23</v>
      </c>
      <c r="J249" s="165"/>
    </row>
    <row r="250" spans="2:10" x14ac:dyDescent="0.25">
      <c r="B250" s="90" t="s">
        <v>52</v>
      </c>
      <c r="C250" s="98" t="s">
        <v>560</v>
      </c>
      <c r="D250" s="131" t="s">
        <v>106</v>
      </c>
      <c r="E250" s="166">
        <v>594790</v>
      </c>
      <c r="F250" s="166"/>
      <c r="G250" s="166"/>
      <c r="H250" s="166"/>
      <c r="I250" s="164">
        <v>903137.48</v>
      </c>
      <c r="J250" s="165"/>
    </row>
    <row r="251" spans="2:10" x14ac:dyDescent="0.25">
      <c r="B251" s="89" t="s">
        <v>53</v>
      </c>
      <c r="C251" s="98" t="s">
        <v>561</v>
      </c>
      <c r="D251" s="131"/>
      <c r="E251" s="184">
        <f>E252+E253</f>
        <v>0</v>
      </c>
      <c r="F251" s="184"/>
      <c r="G251" s="184"/>
      <c r="H251" s="184"/>
      <c r="I251" s="184">
        <f>I252+I253</f>
        <v>0</v>
      </c>
      <c r="J251" s="185"/>
    </row>
    <row r="252" spans="2:10" ht="23.25" x14ac:dyDescent="0.25">
      <c r="B252" s="90" t="s">
        <v>335</v>
      </c>
      <c r="C252" s="98" t="s">
        <v>562</v>
      </c>
      <c r="D252" s="131" t="s">
        <v>105</v>
      </c>
      <c r="E252" s="166"/>
      <c r="F252" s="166"/>
      <c r="G252" s="166"/>
      <c r="H252" s="166"/>
      <c r="I252" s="164"/>
      <c r="J252" s="165"/>
    </row>
    <row r="253" spans="2:10" x14ac:dyDescent="0.25">
      <c r="B253" s="90" t="s">
        <v>54</v>
      </c>
      <c r="C253" s="98" t="s">
        <v>563</v>
      </c>
      <c r="D253" s="131" t="s">
        <v>106</v>
      </c>
      <c r="E253" s="166"/>
      <c r="F253" s="166"/>
      <c r="G253" s="166"/>
      <c r="H253" s="166"/>
      <c r="I253" s="164"/>
      <c r="J253" s="165"/>
    </row>
    <row r="254" spans="2:10" ht="23.25" x14ac:dyDescent="0.25">
      <c r="B254" s="89" t="s">
        <v>639</v>
      </c>
      <c r="C254" s="98" t="s">
        <v>564</v>
      </c>
      <c r="D254" s="153"/>
      <c r="E254" s="184">
        <f>E255+E256</f>
        <v>0</v>
      </c>
      <c r="F254" s="184"/>
      <c r="G254" s="184"/>
      <c r="H254" s="184"/>
      <c r="I254" s="184">
        <f>I255+I256</f>
        <v>0</v>
      </c>
      <c r="J254" s="185"/>
    </row>
    <row r="255" spans="2:10" ht="23.25" x14ac:dyDescent="0.25">
      <c r="B255" s="90" t="s">
        <v>640</v>
      </c>
      <c r="C255" s="98" t="s">
        <v>565</v>
      </c>
      <c r="D255" s="153" t="s">
        <v>105</v>
      </c>
      <c r="E255" s="166"/>
      <c r="F255" s="166"/>
      <c r="G255" s="166"/>
      <c r="H255" s="166"/>
      <c r="I255" s="164"/>
      <c r="J255" s="165"/>
    </row>
    <row r="256" spans="2:10" x14ac:dyDescent="0.25">
      <c r="B256" s="90" t="s">
        <v>54</v>
      </c>
      <c r="C256" s="98" t="s">
        <v>566</v>
      </c>
      <c r="D256" s="153" t="s">
        <v>106</v>
      </c>
      <c r="E256" s="166"/>
      <c r="F256" s="166"/>
      <c r="G256" s="166"/>
      <c r="H256" s="166"/>
      <c r="I256" s="164"/>
      <c r="J256" s="165"/>
    </row>
    <row r="257" spans="1:13" x14ac:dyDescent="0.25">
      <c r="B257" s="88" t="s">
        <v>55</v>
      </c>
      <c r="C257" s="98" t="s">
        <v>641</v>
      </c>
      <c r="D257" s="131"/>
      <c r="E257" s="171">
        <f>E258+E259+E260+E261</f>
        <v>0</v>
      </c>
      <c r="F257" s="171"/>
      <c r="G257" s="171"/>
      <c r="H257" s="171"/>
      <c r="I257" s="171">
        <f>I258+I259+I260+I261</f>
        <v>0</v>
      </c>
      <c r="J257" s="172"/>
    </row>
    <row r="258" spans="1:13" ht="23.25" x14ac:dyDescent="0.25">
      <c r="B258" s="89" t="s">
        <v>336</v>
      </c>
      <c r="C258" s="98" t="s">
        <v>642</v>
      </c>
      <c r="D258" s="131" t="s">
        <v>105</v>
      </c>
      <c r="E258" s="166"/>
      <c r="F258" s="166"/>
      <c r="G258" s="166"/>
      <c r="H258" s="166"/>
      <c r="I258" s="164"/>
      <c r="J258" s="165"/>
    </row>
    <row r="259" spans="1:13" x14ac:dyDescent="0.25">
      <c r="B259" s="89" t="s">
        <v>56</v>
      </c>
      <c r="C259" s="98" t="s">
        <v>643</v>
      </c>
      <c r="D259" s="131" t="s">
        <v>106</v>
      </c>
      <c r="E259" s="166"/>
      <c r="F259" s="166"/>
      <c r="G259" s="166"/>
      <c r="H259" s="166"/>
      <c r="I259" s="164"/>
      <c r="J259" s="165"/>
    </row>
    <row r="260" spans="1:13" x14ac:dyDescent="0.25">
      <c r="B260" s="89" t="s">
        <v>57</v>
      </c>
      <c r="C260" s="98" t="s">
        <v>644</v>
      </c>
      <c r="D260" s="131" t="s">
        <v>105</v>
      </c>
      <c r="E260" s="166"/>
      <c r="F260" s="166"/>
      <c r="G260" s="166"/>
      <c r="H260" s="166"/>
      <c r="I260" s="164"/>
      <c r="J260" s="165"/>
    </row>
    <row r="261" spans="1:13" x14ac:dyDescent="0.25">
      <c r="B261" s="89" t="s">
        <v>58</v>
      </c>
      <c r="C261" s="98" t="s">
        <v>645</v>
      </c>
      <c r="D261" s="131" t="s">
        <v>106</v>
      </c>
      <c r="E261" s="166"/>
      <c r="F261" s="166"/>
      <c r="G261" s="166"/>
      <c r="H261" s="166"/>
      <c r="I261" s="164"/>
      <c r="J261" s="165"/>
    </row>
    <row r="262" spans="1:13" x14ac:dyDescent="0.25">
      <c r="B262" s="88" t="s">
        <v>59</v>
      </c>
      <c r="C262" s="98" t="s">
        <v>567</v>
      </c>
      <c r="D262" s="131"/>
      <c r="E262" s="171">
        <f>E263+E264+E265</f>
        <v>204154125</v>
      </c>
      <c r="F262" s="171"/>
      <c r="G262" s="171"/>
      <c r="H262" s="171"/>
      <c r="I262" s="171">
        <f>I263+I264+I265</f>
        <v>184590073.34</v>
      </c>
      <c r="J262" s="172"/>
    </row>
    <row r="263" spans="1:13" ht="23.25" x14ac:dyDescent="0.25">
      <c r="B263" s="89" t="s">
        <v>337</v>
      </c>
      <c r="C263" s="98" t="s">
        <v>568</v>
      </c>
      <c r="D263" s="131" t="s">
        <v>105</v>
      </c>
      <c r="E263" s="166">
        <v>-5559117.04</v>
      </c>
      <c r="F263" s="166"/>
      <c r="G263" s="166"/>
      <c r="H263" s="166"/>
      <c r="I263" s="164">
        <v>-2150664.8199999998</v>
      </c>
      <c r="J263" s="165"/>
    </row>
    <row r="264" spans="1:13" x14ac:dyDescent="0.25">
      <c r="B264" s="89" t="s">
        <v>60</v>
      </c>
      <c r="C264" s="98" t="s">
        <v>569</v>
      </c>
      <c r="D264" s="131" t="s">
        <v>106</v>
      </c>
      <c r="E264" s="166">
        <v>209713242.03999999</v>
      </c>
      <c r="F264" s="166"/>
      <c r="G264" s="166"/>
      <c r="H264" s="166"/>
      <c r="I264" s="164">
        <v>186740738.16</v>
      </c>
      <c r="J264" s="165"/>
    </row>
    <row r="265" spans="1:13" ht="15.75" thickBot="1" x14ac:dyDescent="0.3">
      <c r="B265" s="89" t="s">
        <v>61</v>
      </c>
      <c r="C265" s="102" t="s">
        <v>570</v>
      </c>
      <c r="D265" s="103" t="s">
        <v>684</v>
      </c>
      <c r="E265" s="183"/>
      <c r="F265" s="183"/>
      <c r="G265" s="183"/>
      <c r="H265" s="183"/>
      <c r="I265" s="196"/>
      <c r="J265" s="197"/>
    </row>
    <row r="266" spans="1:13" ht="30" customHeight="1" x14ac:dyDescent="0.25">
      <c r="B266" s="116" t="s">
        <v>571</v>
      </c>
      <c r="C266" s="80"/>
      <c r="D266" s="80"/>
      <c r="E266" s="80"/>
      <c r="F266" s="80"/>
      <c r="G266" s="80"/>
      <c r="H266" s="80"/>
      <c r="I266" s="80"/>
      <c r="J266" s="80"/>
    </row>
    <row r="267" spans="1:13" s="82" customFormat="1" ht="30" customHeight="1" x14ac:dyDescent="0.25">
      <c r="A267" s="154"/>
      <c r="B267" s="109" t="s">
        <v>6</v>
      </c>
      <c r="C267" s="110" t="s">
        <v>7</v>
      </c>
      <c r="D267" s="110" t="s">
        <v>8</v>
      </c>
      <c r="E267" s="226" t="s">
        <v>101</v>
      </c>
      <c r="F267" s="227"/>
      <c r="G267" s="227"/>
      <c r="H267" s="239"/>
      <c r="I267" s="226" t="s">
        <v>63</v>
      </c>
      <c r="J267" s="227"/>
      <c r="L267" s="111"/>
      <c r="M267" s="111"/>
    </row>
    <row r="268" spans="1:13" ht="15.75" thickBot="1" x14ac:dyDescent="0.3">
      <c r="B268" s="47">
        <v>1</v>
      </c>
      <c r="C268" s="48">
        <v>2</v>
      </c>
      <c r="D268" s="48">
        <v>3</v>
      </c>
      <c r="E268" s="174">
        <v>4</v>
      </c>
      <c r="F268" s="174"/>
      <c r="G268" s="174"/>
      <c r="H268" s="174"/>
      <c r="I268" s="174">
        <v>5</v>
      </c>
      <c r="J268" s="175"/>
    </row>
    <row r="269" spans="1:13" x14ac:dyDescent="0.25">
      <c r="B269" s="104" t="s">
        <v>102</v>
      </c>
      <c r="C269" s="100" t="s">
        <v>572</v>
      </c>
      <c r="D269" s="101" t="s">
        <v>65</v>
      </c>
      <c r="E269" s="221" t="s">
        <v>65</v>
      </c>
      <c r="F269" s="221"/>
      <c r="G269" s="221"/>
      <c r="H269" s="221"/>
      <c r="I269" s="233">
        <f>SUM(I270,I277)</f>
        <v>0</v>
      </c>
      <c r="J269" s="234"/>
    </row>
    <row r="270" spans="1:13" ht="23.25" x14ac:dyDescent="0.25">
      <c r="B270" s="125" t="s">
        <v>338</v>
      </c>
      <c r="C270" s="98" t="s">
        <v>573</v>
      </c>
      <c r="D270" s="99" t="s">
        <v>105</v>
      </c>
      <c r="E270" s="208"/>
      <c r="F270" s="208"/>
      <c r="G270" s="208"/>
      <c r="H270" s="208"/>
      <c r="I270" s="171">
        <f>SUM(I272:J273)</f>
        <v>0</v>
      </c>
      <c r="J270" s="172"/>
    </row>
    <row r="271" spans="1:13" x14ac:dyDescent="0.25">
      <c r="B271" s="126" t="s">
        <v>13</v>
      </c>
      <c r="C271" s="105"/>
      <c r="D271" s="106"/>
      <c r="E271" s="198"/>
      <c r="F271" s="198"/>
      <c r="G271" s="198"/>
      <c r="H271" s="198"/>
      <c r="I271" s="200"/>
      <c r="J271" s="201"/>
      <c r="K271" s="22" t="s">
        <v>85</v>
      </c>
      <c r="L271" s="22" t="s">
        <v>108</v>
      </c>
    </row>
    <row r="272" spans="1:13" x14ac:dyDescent="0.25">
      <c r="B272" s="155"/>
      <c r="C272" s="156"/>
      <c r="D272" s="157"/>
      <c r="E272" s="158"/>
      <c r="F272" s="222"/>
      <c r="G272" s="223"/>
      <c r="H272" s="224"/>
      <c r="I272" s="205"/>
      <c r="J272" s="206"/>
      <c r="K272" s="159"/>
      <c r="L272" s="160" t="str">
        <f>IF(E272="","000",E272)&amp;IF(F272="","00000000000000000",F272)</f>
        <v>00000000000000000000</v>
      </c>
      <c r="M272" s="161"/>
    </row>
    <row r="273" spans="2:13" ht="0.75" customHeight="1" thickBot="1" x14ac:dyDescent="0.3">
      <c r="B273" s="52"/>
      <c r="C273" s="49"/>
      <c r="D273" s="50"/>
      <c r="E273" s="277"/>
      <c r="F273" s="277"/>
      <c r="G273" s="277"/>
      <c r="H273" s="277"/>
      <c r="I273" s="240"/>
      <c r="J273" s="241"/>
      <c r="K273" s="33"/>
    </row>
    <row r="274" spans="2:13" x14ac:dyDescent="0.25">
      <c r="B274" s="41"/>
      <c r="C274" s="53"/>
      <c r="D274" s="53"/>
      <c r="E274" s="54"/>
      <c r="F274" s="54"/>
      <c r="G274" s="54"/>
      <c r="H274" s="54"/>
      <c r="I274" s="55"/>
      <c r="J274" s="56" t="s">
        <v>339</v>
      </c>
      <c r="K274" s="37"/>
    </row>
    <row r="275" spans="2:13" ht="27" customHeight="1" x14ac:dyDescent="0.25">
      <c r="B275" s="109" t="s">
        <v>6</v>
      </c>
      <c r="C275" s="110" t="s">
        <v>7</v>
      </c>
      <c r="D275" s="110" t="s">
        <v>8</v>
      </c>
      <c r="E275" s="226" t="s">
        <v>101</v>
      </c>
      <c r="F275" s="227"/>
      <c r="G275" s="227"/>
      <c r="H275" s="239"/>
      <c r="I275" s="226" t="s">
        <v>63</v>
      </c>
      <c r="J275" s="227"/>
      <c r="K275" s="37"/>
    </row>
    <row r="276" spans="2:13" ht="15.75" thickBot="1" x14ac:dyDescent="0.3">
      <c r="B276" s="45">
        <v>1</v>
      </c>
      <c r="C276" s="57">
        <v>2</v>
      </c>
      <c r="D276" s="57">
        <v>3</v>
      </c>
      <c r="E276" s="236">
        <v>4</v>
      </c>
      <c r="F276" s="237"/>
      <c r="G276" s="237"/>
      <c r="H276" s="238"/>
      <c r="I276" s="216">
        <v>5</v>
      </c>
      <c r="J276" s="217"/>
      <c r="K276" s="37"/>
    </row>
    <row r="277" spans="2:13" x14ac:dyDescent="0.25">
      <c r="B277" s="127" t="s">
        <v>104</v>
      </c>
      <c r="C277" s="107" t="s">
        <v>574</v>
      </c>
      <c r="D277" s="108" t="s">
        <v>106</v>
      </c>
      <c r="E277" s="218"/>
      <c r="F277" s="219"/>
      <c r="G277" s="219"/>
      <c r="H277" s="220"/>
      <c r="I277" s="231">
        <f>SUM(I279:J280)</f>
        <v>0</v>
      </c>
      <c r="J277" s="232"/>
      <c r="K277" s="33"/>
    </row>
    <row r="278" spans="2:13" x14ac:dyDescent="0.25">
      <c r="B278" s="128" t="s">
        <v>13</v>
      </c>
      <c r="C278" s="105"/>
      <c r="D278" s="106"/>
      <c r="E278" s="198"/>
      <c r="F278" s="198"/>
      <c r="G278" s="198"/>
      <c r="H278" s="198"/>
      <c r="I278" s="202"/>
      <c r="J278" s="203"/>
      <c r="K278" s="33" t="s">
        <v>85</v>
      </c>
      <c r="L278" s="22" t="s">
        <v>108</v>
      </c>
    </row>
    <row r="279" spans="2:13" x14ac:dyDescent="0.25">
      <c r="B279" s="155"/>
      <c r="C279" s="156"/>
      <c r="D279" s="157"/>
      <c r="E279" s="158"/>
      <c r="F279" s="222"/>
      <c r="G279" s="223"/>
      <c r="H279" s="224"/>
      <c r="I279" s="205"/>
      <c r="J279" s="206"/>
      <c r="K279" s="159"/>
      <c r="L279" s="160" t="str">
        <f>IF(E279="","000",E279)&amp;IF(F279="","00000000000000000",F279)</f>
        <v>00000000000000000000</v>
      </c>
      <c r="M279" s="161"/>
    </row>
    <row r="280" spans="2:13" ht="0.75" customHeight="1" thickBot="1" x14ac:dyDescent="0.3">
      <c r="B280" s="58"/>
      <c r="C280" s="59"/>
      <c r="D280" s="60"/>
      <c r="E280" s="235"/>
      <c r="F280" s="235"/>
      <c r="G280" s="235"/>
      <c r="H280" s="235"/>
      <c r="I280" s="60"/>
      <c r="J280" s="61"/>
    </row>
    <row r="281" spans="2:13" ht="30" customHeight="1" x14ac:dyDescent="0.25">
      <c r="B281" s="117" t="s">
        <v>575</v>
      </c>
      <c r="C281" s="81"/>
      <c r="D281" s="81"/>
      <c r="E281" s="81"/>
      <c r="F281" s="81"/>
      <c r="G281" s="81"/>
      <c r="H281" s="81"/>
      <c r="I281" s="81"/>
      <c r="J281" s="81"/>
    </row>
    <row r="282" spans="2:13" ht="17.100000000000001" customHeight="1" x14ac:dyDescent="0.25">
      <c r="B282" s="276" t="s">
        <v>6</v>
      </c>
      <c r="C282" s="225" t="s">
        <v>7</v>
      </c>
      <c r="D282" s="225" t="s">
        <v>8</v>
      </c>
      <c r="E282" s="225" t="s">
        <v>100</v>
      </c>
      <c r="F282" s="225"/>
      <c r="G282" s="225"/>
      <c r="H282" s="225"/>
      <c r="I282" s="225" t="s">
        <v>63</v>
      </c>
      <c r="J282" s="226"/>
    </row>
    <row r="283" spans="2:13" ht="17.100000000000001" customHeight="1" x14ac:dyDescent="0.25">
      <c r="B283" s="276"/>
      <c r="C283" s="225"/>
      <c r="D283" s="225"/>
      <c r="E283" s="225"/>
      <c r="F283" s="225"/>
      <c r="G283" s="225"/>
      <c r="H283" s="225"/>
      <c r="I283" s="225"/>
      <c r="J283" s="226"/>
    </row>
    <row r="284" spans="2:13" ht="15.75" thickBot="1" x14ac:dyDescent="0.3">
      <c r="B284" s="62">
        <v>1</v>
      </c>
      <c r="C284" s="48">
        <v>2</v>
      </c>
      <c r="D284" s="48">
        <v>3</v>
      </c>
      <c r="E284" s="215">
        <v>4</v>
      </c>
      <c r="F284" s="215"/>
      <c r="G284" s="215"/>
      <c r="H284" s="215"/>
      <c r="I284" s="215">
        <v>5</v>
      </c>
      <c r="J284" s="216"/>
    </row>
    <row r="285" spans="2:13" x14ac:dyDescent="0.25">
      <c r="B285" s="112" t="s">
        <v>64</v>
      </c>
      <c r="C285" s="100" t="s">
        <v>576</v>
      </c>
      <c r="D285" s="101" t="s">
        <v>65</v>
      </c>
      <c r="E285" s="218" t="s">
        <v>65</v>
      </c>
      <c r="F285" s="219"/>
      <c r="G285" s="219"/>
      <c r="H285" s="220"/>
      <c r="I285" s="233">
        <f>SUM(I287:J316)</f>
        <v>207945652.78999999</v>
      </c>
      <c r="J285" s="234"/>
    </row>
    <row r="286" spans="2:13" x14ac:dyDescent="0.25">
      <c r="B286" s="129" t="s">
        <v>13</v>
      </c>
      <c r="C286" s="105"/>
      <c r="D286" s="106"/>
      <c r="E286" s="228"/>
      <c r="F286" s="229"/>
      <c r="G286" s="229"/>
      <c r="H286" s="230"/>
      <c r="I286" s="200"/>
      <c r="J286" s="201"/>
      <c r="K286" s="22" t="s">
        <v>85</v>
      </c>
      <c r="L286" s="22" t="s">
        <v>108</v>
      </c>
    </row>
    <row r="287" spans="2:13" x14ac:dyDescent="0.25">
      <c r="B287" s="63" t="s">
        <v>726</v>
      </c>
      <c r="C287" s="51" t="s">
        <v>576</v>
      </c>
      <c r="D287" s="64" t="s">
        <v>698</v>
      </c>
      <c r="E287" s="209" t="s">
        <v>725</v>
      </c>
      <c r="F287" s="210"/>
      <c r="G287" s="211" t="s">
        <v>127</v>
      </c>
      <c r="H287" s="212"/>
      <c r="I287" s="213">
        <v>53210784.5</v>
      </c>
      <c r="J287" s="214"/>
      <c r="K287" s="34"/>
      <c r="L287" s="142" t="str">
        <f t="shared" ref="L287:L315" si="0">IF(E287="","0000",E287)&amp;IF(G287="","000",G287)</f>
        <v>0104121</v>
      </c>
    </row>
    <row r="288" spans="2:13" x14ac:dyDescent="0.25">
      <c r="B288" s="63" t="s">
        <v>727</v>
      </c>
      <c r="C288" s="51" t="s">
        <v>576</v>
      </c>
      <c r="D288" s="64" t="s">
        <v>699</v>
      </c>
      <c r="E288" s="209" t="s">
        <v>725</v>
      </c>
      <c r="F288" s="210"/>
      <c r="G288" s="211" t="s">
        <v>128</v>
      </c>
      <c r="H288" s="212"/>
      <c r="I288" s="213">
        <v>7700</v>
      </c>
      <c r="J288" s="214"/>
      <c r="K288" s="34"/>
      <c r="L288" s="142" t="str">
        <f t="shared" si="0"/>
        <v>0104122</v>
      </c>
    </row>
    <row r="289" spans="2:12" x14ac:dyDescent="0.25">
      <c r="B289" s="63" t="s">
        <v>728</v>
      </c>
      <c r="C289" s="51" t="s">
        <v>576</v>
      </c>
      <c r="D289" s="64" t="s">
        <v>700</v>
      </c>
      <c r="E289" s="209" t="s">
        <v>725</v>
      </c>
      <c r="F289" s="210"/>
      <c r="G289" s="211" t="s">
        <v>133</v>
      </c>
      <c r="H289" s="212"/>
      <c r="I289" s="213">
        <v>13951680.539999999</v>
      </c>
      <c r="J289" s="214"/>
      <c r="K289" s="34"/>
      <c r="L289" s="142" t="str">
        <f t="shared" si="0"/>
        <v>0104129</v>
      </c>
    </row>
    <row r="290" spans="2:12" x14ac:dyDescent="0.25">
      <c r="B290" s="63" t="s">
        <v>729</v>
      </c>
      <c r="C290" s="51" t="s">
        <v>576</v>
      </c>
      <c r="D290" s="64" t="s">
        <v>441</v>
      </c>
      <c r="E290" s="209" t="s">
        <v>725</v>
      </c>
      <c r="F290" s="210"/>
      <c r="G290" s="211" t="s">
        <v>128</v>
      </c>
      <c r="H290" s="212"/>
      <c r="I290" s="213">
        <v>1511055.48</v>
      </c>
      <c r="J290" s="214"/>
      <c r="K290" s="34"/>
      <c r="L290" s="142" t="str">
        <f t="shared" si="0"/>
        <v>0104122</v>
      </c>
    </row>
    <row r="291" spans="2:12" x14ac:dyDescent="0.25">
      <c r="B291" s="63" t="s">
        <v>730</v>
      </c>
      <c r="C291" s="51" t="s">
        <v>576</v>
      </c>
      <c r="D291" s="64" t="s">
        <v>702</v>
      </c>
      <c r="E291" s="209" t="s">
        <v>725</v>
      </c>
      <c r="F291" s="210"/>
      <c r="G291" s="211" t="s">
        <v>460</v>
      </c>
      <c r="H291" s="212"/>
      <c r="I291" s="213">
        <v>3833.04</v>
      </c>
      <c r="J291" s="214"/>
      <c r="K291" s="34"/>
      <c r="L291" s="142" t="str">
        <f t="shared" si="0"/>
        <v>0104244</v>
      </c>
    </row>
    <row r="292" spans="2:12" x14ac:dyDescent="0.25">
      <c r="B292" s="63" t="s">
        <v>731</v>
      </c>
      <c r="C292" s="51" t="s">
        <v>576</v>
      </c>
      <c r="D292" s="64" t="s">
        <v>703</v>
      </c>
      <c r="E292" s="209" t="s">
        <v>725</v>
      </c>
      <c r="F292" s="210"/>
      <c r="G292" s="211" t="s">
        <v>460</v>
      </c>
      <c r="H292" s="212"/>
      <c r="I292" s="213">
        <v>2873529.6</v>
      </c>
      <c r="J292" s="214"/>
      <c r="K292" s="34"/>
      <c r="L292" s="142" t="str">
        <f t="shared" si="0"/>
        <v>0104244</v>
      </c>
    </row>
    <row r="293" spans="2:12" x14ac:dyDescent="0.25">
      <c r="B293" s="63" t="s">
        <v>732</v>
      </c>
      <c r="C293" s="51" t="s">
        <v>576</v>
      </c>
      <c r="D293" s="64" t="s">
        <v>704</v>
      </c>
      <c r="E293" s="209" t="s">
        <v>725</v>
      </c>
      <c r="F293" s="210"/>
      <c r="G293" s="211" t="s">
        <v>460</v>
      </c>
      <c r="H293" s="212"/>
      <c r="I293" s="213">
        <v>115433.08</v>
      </c>
      <c r="J293" s="214"/>
      <c r="K293" s="34"/>
      <c r="L293" s="142" t="str">
        <f t="shared" si="0"/>
        <v>0104244</v>
      </c>
    </row>
    <row r="294" spans="2:12" x14ac:dyDescent="0.25">
      <c r="B294" s="63" t="s">
        <v>732</v>
      </c>
      <c r="C294" s="51" t="s">
        <v>576</v>
      </c>
      <c r="D294" s="64" t="s">
        <v>704</v>
      </c>
      <c r="E294" s="209" t="s">
        <v>725</v>
      </c>
      <c r="F294" s="210"/>
      <c r="G294" s="211" t="s">
        <v>463</v>
      </c>
      <c r="H294" s="212"/>
      <c r="I294" s="213">
        <v>1003889.49</v>
      </c>
      <c r="J294" s="214"/>
      <c r="K294" s="34"/>
      <c r="L294" s="142" t="str">
        <f t="shared" si="0"/>
        <v>0104247</v>
      </c>
    </row>
    <row r="295" spans="2:12" x14ac:dyDescent="0.25">
      <c r="B295" s="63" t="s">
        <v>732</v>
      </c>
      <c r="C295" s="51" t="s">
        <v>576</v>
      </c>
      <c r="D295" s="64" t="s">
        <v>704</v>
      </c>
      <c r="E295" s="209" t="s">
        <v>355</v>
      </c>
      <c r="F295" s="210"/>
      <c r="G295" s="211" t="s">
        <v>463</v>
      </c>
      <c r="H295" s="212"/>
      <c r="I295" s="213">
        <v>231179.83</v>
      </c>
      <c r="J295" s="214"/>
      <c r="K295" s="34"/>
      <c r="L295" s="142" t="str">
        <f t="shared" si="0"/>
        <v>0503247</v>
      </c>
    </row>
    <row r="296" spans="2:12" x14ac:dyDescent="0.25">
      <c r="B296" s="63" t="s">
        <v>733</v>
      </c>
      <c r="C296" s="51" t="s">
        <v>576</v>
      </c>
      <c r="D296" s="64" t="s">
        <v>706</v>
      </c>
      <c r="E296" s="209" t="s">
        <v>725</v>
      </c>
      <c r="F296" s="210"/>
      <c r="G296" s="211" t="s">
        <v>460</v>
      </c>
      <c r="H296" s="212"/>
      <c r="I296" s="213">
        <v>2357429.9300000002</v>
      </c>
      <c r="J296" s="214"/>
      <c r="K296" s="34"/>
      <c r="L296" s="142" t="str">
        <f t="shared" si="0"/>
        <v>0104244</v>
      </c>
    </row>
    <row r="297" spans="2:12" x14ac:dyDescent="0.25">
      <c r="B297" s="63" t="s">
        <v>733</v>
      </c>
      <c r="C297" s="51" t="s">
        <v>576</v>
      </c>
      <c r="D297" s="64" t="s">
        <v>706</v>
      </c>
      <c r="E297" s="209" t="s">
        <v>355</v>
      </c>
      <c r="F297" s="210"/>
      <c r="G297" s="211" t="s">
        <v>460</v>
      </c>
      <c r="H297" s="212"/>
      <c r="I297" s="213">
        <v>17720949</v>
      </c>
      <c r="J297" s="214"/>
      <c r="K297" s="34"/>
      <c r="L297" s="142" t="str">
        <f t="shared" si="0"/>
        <v>0503244</v>
      </c>
    </row>
    <row r="298" spans="2:12" x14ac:dyDescent="0.25">
      <c r="B298" s="63" t="s">
        <v>734</v>
      </c>
      <c r="C298" s="51" t="s">
        <v>576</v>
      </c>
      <c r="D298" s="64" t="s">
        <v>707</v>
      </c>
      <c r="E298" s="209" t="s">
        <v>725</v>
      </c>
      <c r="F298" s="210"/>
      <c r="G298" s="211" t="s">
        <v>128</v>
      </c>
      <c r="H298" s="212"/>
      <c r="I298" s="213">
        <v>59242</v>
      </c>
      <c r="J298" s="214"/>
      <c r="K298" s="34"/>
      <c r="L298" s="142" t="str">
        <f t="shared" si="0"/>
        <v>0104122</v>
      </c>
    </row>
    <row r="299" spans="2:12" x14ac:dyDescent="0.25">
      <c r="B299" s="63" t="s">
        <v>734</v>
      </c>
      <c r="C299" s="51" t="s">
        <v>576</v>
      </c>
      <c r="D299" s="64" t="s">
        <v>707</v>
      </c>
      <c r="E299" s="209" t="s">
        <v>725</v>
      </c>
      <c r="F299" s="210"/>
      <c r="G299" s="211" t="s">
        <v>460</v>
      </c>
      <c r="H299" s="212"/>
      <c r="I299" s="213">
        <v>1232934.3500000001</v>
      </c>
      <c r="J299" s="214"/>
      <c r="K299" s="34"/>
      <c r="L299" s="142" t="str">
        <f t="shared" si="0"/>
        <v>0104244</v>
      </c>
    </row>
    <row r="300" spans="2:12" x14ac:dyDescent="0.25">
      <c r="B300" s="63" t="s">
        <v>734</v>
      </c>
      <c r="C300" s="51" t="s">
        <v>576</v>
      </c>
      <c r="D300" s="64" t="s">
        <v>707</v>
      </c>
      <c r="E300" s="209" t="s">
        <v>735</v>
      </c>
      <c r="F300" s="210"/>
      <c r="G300" s="211" t="s">
        <v>460</v>
      </c>
      <c r="H300" s="212"/>
      <c r="I300" s="213">
        <v>10504665.390000001</v>
      </c>
      <c r="J300" s="214"/>
      <c r="K300" s="34"/>
      <c r="L300" s="142" t="str">
        <f t="shared" si="0"/>
        <v>0113244</v>
      </c>
    </row>
    <row r="301" spans="2:12" x14ac:dyDescent="0.25">
      <c r="B301" s="63" t="s">
        <v>734</v>
      </c>
      <c r="C301" s="51" t="s">
        <v>576</v>
      </c>
      <c r="D301" s="64" t="s">
        <v>707</v>
      </c>
      <c r="E301" s="209" t="s">
        <v>355</v>
      </c>
      <c r="F301" s="210"/>
      <c r="G301" s="211" t="s">
        <v>460</v>
      </c>
      <c r="H301" s="212"/>
      <c r="I301" s="213">
        <v>62986592.759999998</v>
      </c>
      <c r="J301" s="214"/>
      <c r="K301" s="34"/>
      <c r="L301" s="142" t="str">
        <f t="shared" si="0"/>
        <v>0503244</v>
      </c>
    </row>
    <row r="302" spans="2:12" x14ac:dyDescent="0.25">
      <c r="B302" s="63" t="s">
        <v>734</v>
      </c>
      <c r="C302" s="51" t="s">
        <v>576</v>
      </c>
      <c r="D302" s="64" t="s">
        <v>707</v>
      </c>
      <c r="E302" s="209" t="s">
        <v>361</v>
      </c>
      <c r="F302" s="210"/>
      <c r="G302" s="211" t="s">
        <v>460</v>
      </c>
      <c r="H302" s="212"/>
      <c r="I302" s="213">
        <v>7185316.9100000001</v>
      </c>
      <c r="J302" s="214"/>
      <c r="K302" s="34"/>
      <c r="L302" s="142" t="str">
        <f t="shared" si="0"/>
        <v>0602244</v>
      </c>
    </row>
    <row r="303" spans="2:12" x14ac:dyDescent="0.25">
      <c r="B303" s="63" t="s">
        <v>734</v>
      </c>
      <c r="C303" s="51" t="s">
        <v>576</v>
      </c>
      <c r="D303" s="64" t="s">
        <v>707</v>
      </c>
      <c r="E303" s="209" t="s">
        <v>198</v>
      </c>
      <c r="F303" s="210"/>
      <c r="G303" s="211" t="s">
        <v>460</v>
      </c>
      <c r="H303" s="212"/>
      <c r="I303" s="213">
        <v>122600</v>
      </c>
      <c r="J303" s="214"/>
      <c r="K303" s="34"/>
      <c r="L303" s="142" t="str">
        <f t="shared" si="0"/>
        <v>0705244</v>
      </c>
    </row>
    <row r="304" spans="2:12" x14ac:dyDescent="0.25">
      <c r="B304" s="63" t="s">
        <v>736</v>
      </c>
      <c r="C304" s="51" t="s">
        <v>576</v>
      </c>
      <c r="D304" s="64" t="s">
        <v>443</v>
      </c>
      <c r="E304" s="209" t="s">
        <v>355</v>
      </c>
      <c r="F304" s="210"/>
      <c r="G304" s="211" t="s">
        <v>460</v>
      </c>
      <c r="H304" s="212"/>
      <c r="I304" s="213">
        <v>190000</v>
      </c>
      <c r="J304" s="214"/>
      <c r="K304" s="34"/>
      <c r="L304" s="142" t="str">
        <f t="shared" si="0"/>
        <v>0503244</v>
      </c>
    </row>
    <row r="305" spans="2:12" ht="23.25" x14ac:dyDescent="0.25">
      <c r="B305" s="63" t="s">
        <v>737</v>
      </c>
      <c r="C305" s="51" t="s">
        <v>576</v>
      </c>
      <c r="D305" s="64" t="s">
        <v>482</v>
      </c>
      <c r="E305" s="209" t="s">
        <v>725</v>
      </c>
      <c r="F305" s="210"/>
      <c r="G305" s="211" t="s">
        <v>738</v>
      </c>
      <c r="H305" s="212"/>
      <c r="I305" s="213">
        <v>59402</v>
      </c>
      <c r="J305" s="214"/>
      <c r="K305" s="34"/>
      <c r="L305" s="142" t="str">
        <f t="shared" si="0"/>
        <v>0104321</v>
      </c>
    </row>
    <row r="306" spans="2:12" x14ac:dyDescent="0.25">
      <c r="B306" s="63" t="s">
        <v>739</v>
      </c>
      <c r="C306" s="51" t="s">
        <v>576</v>
      </c>
      <c r="D306" s="64" t="s">
        <v>483</v>
      </c>
      <c r="E306" s="209" t="s">
        <v>725</v>
      </c>
      <c r="F306" s="210"/>
      <c r="G306" s="211" t="s">
        <v>127</v>
      </c>
      <c r="H306" s="212"/>
      <c r="I306" s="213">
        <v>161324.07</v>
      </c>
      <c r="J306" s="214"/>
      <c r="K306" s="34"/>
      <c r="L306" s="142" t="str">
        <f t="shared" si="0"/>
        <v>0104121</v>
      </c>
    </row>
    <row r="307" spans="2:12" x14ac:dyDescent="0.25">
      <c r="B307" s="63" t="s">
        <v>740</v>
      </c>
      <c r="C307" s="51" t="s">
        <v>576</v>
      </c>
      <c r="D307" s="64" t="s">
        <v>680</v>
      </c>
      <c r="E307" s="209" t="s">
        <v>725</v>
      </c>
      <c r="F307" s="210"/>
      <c r="G307" s="211" t="s">
        <v>460</v>
      </c>
      <c r="H307" s="212"/>
      <c r="I307" s="213">
        <v>474401</v>
      </c>
      <c r="J307" s="214"/>
      <c r="K307" s="34"/>
      <c r="L307" s="142" t="str">
        <f t="shared" si="0"/>
        <v>0104244</v>
      </c>
    </row>
    <row r="308" spans="2:12" x14ac:dyDescent="0.25">
      <c r="B308" s="63" t="s">
        <v>740</v>
      </c>
      <c r="C308" s="51" t="s">
        <v>576</v>
      </c>
      <c r="D308" s="64" t="s">
        <v>680</v>
      </c>
      <c r="E308" s="209" t="s">
        <v>735</v>
      </c>
      <c r="F308" s="210"/>
      <c r="G308" s="211" t="s">
        <v>460</v>
      </c>
      <c r="H308" s="212"/>
      <c r="I308" s="213">
        <v>1078590</v>
      </c>
      <c r="J308" s="214"/>
      <c r="K308" s="34"/>
      <c r="L308" s="142" t="str">
        <f t="shared" si="0"/>
        <v>0113244</v>
      </c>
    </row>
    <row r="309" spans="2:12" x14ac:dyDescent="0.25">
      <c r="B309" s="63" t="s">
        <v>740</v>
      </c>
      <c r="C309" s="51" t="s">
        <v>576</v>
      </c>
      <c r="D309" s="64" t="s">
        <v>680</v>
      </c>
      <c r="E309" s="209" t="s">
        <v>355</v>
      </c>
      <c r="F309" s="210"/>
      <c r="G309" s="211" t="s">
        <v>460</v>
      </c>
      <c r="H309" s="212"/>
      <c r="I309" s="213">
        <v>29231446.73</v>
      </c>
      <c r="J309" s="214"/>
      <c r="K309" s="34"/>
      <c r="L309" s="142" t="str">
        <f t="shared" si="0"/>
        <v>0503244</v>
      </c>
    </row>
    <row r="310" spans="2:12" x14ac:dyDescent="0.25">
      <c r="B310" s="63" t="s">
        <v>741</v>
      </c>
      <c r="C310" s="51" t="s">
        <v>576</v>
      </c>
      <c r="D310" s="64" t="s">
        <v>514</v>
      </c>
      <c r="E310" s="209" t="s">
        <v>725</v>
      </c>
      <c r="F310" s="210"/>
      <c r="G310" s="211" t="s">
        <v>460</v>
      </c>
      <c r="H310" s="212"/>
      <c r="I310" s="213">
        <v>35000</v>
      </c>
      <c r="J310" s="214"/>
      <c r="K310" s="34"/>
      <c r="L310" s="142" t="str">
        <f t="shared" si="0"/>
        <v>0104244</v>
      </c>
    </row>
    <row r="311" spans="2:12" x14ac:dyDescent="0.25">
      <c r="B311" s="63" t="s">
        <v>742</v>
      </c>
      <c r="C311" s="51" t="s">
        <v>576</v>
      </c>
      <c r="D311" s="64" t="s">
        <v>515</v>
      </c>
      <c r="E311" s="209" t="s">
        <v>725</v>
      </c>
      <c r="F311" s="210"/>
      <c r="G311" s="211" t="s">
        <v>460</v>
      </c>
      <c r="H311" s="212"/>
      <c r="I311" s="213">
        <v>307283.71000000002</v>
      </c>
      <c r="J311" s="214"/>
      <c r="K311" s="34"/>
      <c r="L311" s="142" t="str">
        <f t="shared" si="0"/>
        <v>0104244</v>
      </c>
    </row>
    <row r="312" spans="2:12" x14ac:dyDescent="0.25">
      <c r="B312" s="63" t="s">
        <v>742</v>
      </c>
      <c r="C312" s="51" t="s">
        <v>576</v>
      </c>
      <c r="D312" s="64" t="s">
        <v>515</v>
      </c>
      <c r="E312" s="209" t="s">
        <v>735</v>
      </c>
      <c r="F312" s="210"/>
      <c r="G312" s="211" t="s">
        <v>460</v>
      </c>
      <c r="H312" s="212"/>
      <c r="I312" s="213">
        <v>203600</v>
      </c>
      <c r="J312" s="214"/>
      <c r="K312" s="34"/>
      <c r="L312" s="142" t="str">
        <f t="shared" si="0"/>
        <v>0113244</v>
      </c>
    </row>
    <row r="313" spans="2:12" x14ac:dyDescent="0.25">
      <c r="B313" s="63" t="s">
        <v>742</v>
      </c>
      <c r="C313" s="51" t="s">
        <v>576</v>
      </c>
      <c r="D313" s="64" t="s">
        <v>515</v>
      </c>
      <c r="E313" s="209" t="s">
        <v>355</v>
      </c>
      <c r="F313" s="210"/>
      <c r="G313" s="211" t="s">
        <v>460</v>
      </c>
      <c r="H313" s="212"/>
      <c r="I313" s="213">
        <v>345100</v>
      </c>
      <c r="J313" s="214"/>
      <c r="K313" s="34"/>
      <c r="L313" s="142" t="str">
        <f t="shared" si="0"/>
        <v>0503244</v>
      </c>
    </row>
    <row r="314" spans="2:12" ht="23.25" x14ac:dyDescent="0.25">
      <c r="B314" s="63" t="s">
        <v>743</v>
      </c>
      <c r="C314" s="51" t="s">
        <v>576</v>
      </c>
      <c r="D314" s="64" t="s">
        <v>516</v>
      </c>
      <c r="E314" s="209" t="s">
        <v>355</v>
      </c>
      <c r="F314" s="210"/>
      <c r="G314" s="211" t="s">
        <v>460</v>
      </c>
      <c r="H314" s="212"/>
      <c r="I314" s="213">
        <v>21247.38</v>
      </c>
      <c r="J314" s="214"/>
      <c r="K314" s="34"/>
      <c r="L314" s="142" t="str">
        <f t="shared" si="0"/>
        <v>0503244</v>
      </c>
    </row>
    <row r="315" spans="2:12" ht="23.25" x14ac:dyDescent="0.25">
      <c r="B315" s="63" t="s">
        <v>744</v>
      </c>
      <c r="C315" s="51" t="s">
        <v>576</v>
      </c>
      <c r="D315" s="64" t="s">
        <v>517</v>
      </c>
      <c r="E315" s="209" t="s">
        <v>725</v>
      </c>
      <c r="F315" s="210"/>
      <c r="G315" s="211" t="s">
        <v>460</v>
      </c>
      <c r="H315" s="212"/>
      <c r="I315" s="213">
        <v>759442</v>
      </c>
      <c r="J315" s="214"/>
      <c r="K315" s="34"/>
      <c r="L315" s="142" t="str">
        <f t="shared" si="0"/>
        <v>0104244</v>
      </c>
    </row>
    <row r="316" spans="2:12" hidden="1" x14ac:dyDescent="0.25">
      <c r="B316" s="65"/>
      <c r="C316" s="66"/>
      <c r="D316" s="67"/>
      <c r="E316" s="140"/>
      <c r="F316" s="141"/>
      <c r="G316" s="141"/>
      <c r="H316" s="141"/>
      <c r="I316" s="194"/>
      <c r="J316" s="195"/>
    </row>
    <row r="317" spans="2:12" ht="15.75" thickBot="1" x14ac:dyDescent="0.3">
      <c r="B317" s="113" t="s">
        <v>66</v>
      </c>
      <c r="C317" s="102" t="s">
        <v>577</v>
      </c>
      <c r="D317" s="103" t="s">
        <v>65</v>
      </c>
      <c r="E317" s="186"/>
      <c r="F317" s="187"/>
      <c r="G317" s="187"/>
      <c r="H317" s="188"/>
      <c r="I317" s="196"/>
      <c r="J317" s="197"/>
      <c r="K317" s="34"/>
    </row>
    <row r="318" spans="2:12" x14ac:dyDescent="0.25">
      <c r="B318" s="68"/>
      <c r="C318" s="69"/>
      <c r="D318" s="68"/>
      <c r="E318" s="68"/>
      <c r="F318" s="68"/>
      <c r="G318" s="68"/>
      <c r="H318" s="68"/>
      <c r="I318" s="68"/>
      <c r="J318" s="70"/>
    </row>
    <row r="319" spans="2:12" x14ac:dyDescent="0.25">
      <c r="B319" s="11" t="s">
        <v>86</v>
      </c>
      <c r="C319" s="179" t="s">
        <v>745</v>
      </c>
      <c r="D319" s="179"/>
      <c r="E319" s="12"/>
      <c r="F319" s="12"/>
      <c r="G319" s="12"/>
      <c r="H319" s="12"/>
      <c r="I319" s="10"/>
      <c r="J319" s="27"/>
    </row>
    <row r="320" spans="2:12" x14ac:dyDescent="0.25">
      <c r="B320" s="13" t="s">
        <v>73</v>
      </c>
      <c r="C320" s="204" t="s">
        <v>74</v>
      </c>
      <c r="D320" s="204"/>
      <c r="E320" s="12"/>
      <c r="F320" s="12"/>
      <c r="G320" s="12"/>
      <c r="H320" s="12"/>
      <c r="I320" s="9"/>
      <c r="J320" s="27"/>
    </row>
    <row r="321" spans="2:10" x14ac:dyDescent="0.25">
      <c r="B321" s="13"/>
      <c r="C321" s="12"/>
      <c r="D321" s="12"/>
      <c r="E321" s="12"/>
      <c r="F321" s="12"/>
      <c r="G321" s="12"/>
      <c r="H321" s="12"/>
      <c r="I321" s="9"/>
      <c r="J321" s="27"/>
    </row>
    <row r="322" spans="2:10" x14ac:dyDescent="0.25">
      <c r="B322" s="11" t="s">
        <v>87</v>
      </c>
      <c r="C322" s="179" t="s">
        <v>746</v>
      </c>
      <c r="D322" s="179"/>
      <c r="E322" s="12"/>
      <c r="F322" s="12"/>
      <c r="G322" s="12"/>
      <c r="H322" s="12"/>
      <c r="I322" s="9"/>
      <c r="J322" s="27"/>
    </row>
    <row r="323" spans="2:10" ht="33.75" x14ac:dyDescent="0.25">
      <c r="B323" s="35" t="s">
        <v>171</v>
      </c>
      <c r="C323" s="207" t="s">
        <v>74</v>
      </c>
      <c r="D323" s="207"/>
      <c r="E323" s="12"/>
      <c r="F323" s="12"/>
      <c r="G323" s="12"/>
      <c r="H323" s="12"/>
      <c r="I323" s="9"/>
      <c r="J323" s="27"/>
    </row>
    <row r="324" spans="2:10" x14ac:dyDescent="0.25">
      <c r="B324" s="12"/>
      <c r="C324" s="12"/>
      <c r="D324" s="12"/>
      <c r="E324" s="12"/>
      <c r="F324" s="12"/>
      <c r="G324" s="12"/>
      <c r="H324" s="12"/>
      <c r="I324" s="9"/>
      <c r="J324" s="27"/>
    </row>
    <row r="325" spans="2:10" x14ac:dyDescent="0.25">
      <c r="B325" s="14" t="s">
        <v>67</v>
      </c>
      <c r="C325" s="199"/>
      <c r="D325" s="199"/>
      <c r="E325" s="199"/>
      <c r="F325" s="32"/>
      <c r="G325" s="32"/>
      <c r="H325" s="32"/>
      <c r="I325" s="9"/>
      <c r="J325" s="27"/>
    </row>
    <row r="326" spans="2:10" x14ac:dyDescent="0.25">
      <c r="B326" s="14"/>
      <c r="C326" s="143"/>
      <c r="D326" s="143"/>
      <c r="E326" s="143"/>
      <c r="F326" s="143"/>
      <c r="G326" s="143"/>
      <c r="H326" s="143"/>
      <c r="I326" s="9"/>
      <c r="J326" s="27"/>
    </row>
    <row r="327" spans="2:10" ht="15.75" thickBot="1" x14ac:dyDescent="0.3">
      <c r="B327" s="14"/>
      <c r="C327" s="36"/>
      <c r="D327" s="36"/>
      <c r="E327" s="36"/>
      <c r="F327" s="36"/>
      <c r="G327" s="36"/>
      <c r="H327" s="36"/>
      <c r="I327" s="9"/>
      <c r="J327" s="27"/>
    </row>
    <row r="328" spans="2:10" ht="48" customHeight="1" thickTop="1" thickBot="1" x14ac:dyDescent="0.3">
      <c r="B328" s="9"/>
      <c r="C328" s="190"/>
      <c r="D328" s="191"/>
      <c r="E328" s="191"/>
      <c r="F328" s="192" t="s">
        <v>646</v>
      </c>
      <c r="G328" s="192"/>
      <c r="H328" s="192"/>
      <c r="I328" s="192"/>
      <c r="J328" s="193"/>
    </row>
    <row r="329" spans="2:10" ht="3.75" customHeight="1" thickTop="1" thickBot="1" x14ac:dyDescent="0.3">
      <c r="C329" s="189"/>
      <c r="D329" s="189"/>
      <c r="E329" s="189"/>
      <c r="F329" s="189"/>
      <c r="G329" s="189"/>
      <c r="H329" s="189"/>
      <c r="I329" s="189"/>
      <c r="J329" s="189"/>
    </row>
    <row r="330" spans="2:10" ht="65.25" customHeight="1" thickTop="1" x14ac:dyDescent="0.25">
      <c r="C330" s="295" t="s">
        <v>119</v>
      </c>
      <c r="D330" s="296"/>
      <c r="E330" s="296"/>
      <c r="F330" s="297" t="s">
        <v>716</v>
      </c>
      <c r="G330" s="297"/>
      <c r="H330" s="297"/>
      <c r="I330" s="297"/>
      <c r="J330" s="298"/>
    </row>
    <row r="331" spans="2:10" x14ac:dyDescent="0.25">
      <c r="C331" s="299" t="s">
        <v>120</v>
      </c>
      <c r="D331" s="300"/>
      <c r="E331" s="300"/>
      <c r="F331" s="301">
        <v>45688</v>
      </c>
      <c r="G331" s="301"/>
      <c r="H331" s="301"/>
      <c r="I331" s="301"/>
      <c r="J331" s="302"/>
    </row>
    <row r="332" spans="2:10" x14ac:dyDescent="0.25">
      <c r="C332" s="299" t="s">
        <v>118</v>
      </c>
      <c r="D332" s="300"/>
      <c r="E332" s="300"/>
      <c r="F332" s="303" t="s">
        <v>719</v>
      </c>
      <c r="G332" s="303"/>
      <c r="H332" s="303"/>
      <c r="I332" s="303"/>
      <c r="J332" s="304"/>
    </row>
    <row r="333" spans="2:10" x14ac:dyDescent="0.25">
      <c r="C333" s="299" t="s">
        <v>121</v>
      </c>
      <c r="D333" s="300"/>
      <c r="E333" s="300"/>
      <c r="F333" s="305" t="s">
        <v>720</v>
      </c>
      <c r="G333" s="305"/>
      <c r="H333" s="305"/>
      <c r="I333" s="305"/>
      <c r="J333" s="306"/>
    </row>
    <row r="334" spans="2:10" x14ac:dyDescent="0.25">
      <c r="C334" s="299" t="s">
        <v>122</v>
      </c>
      <c r="D334" s="300"/>
      <c r="E334" s="300"/>
      <c r="F334" s="305" t="s">
        <v>716</v>
      </c>
      <c r="G334" s="305"/>
      <c r="H334" s="305"/>
      <c r="I334" s="305"/>
      <c r="J334" s="306"/>
    </row>
    <row r="335" spans="2:10" x14ac:dyDescent="0.25">
      <c r="C335" s="299" t="s">
        <v>123</v>
      </c>
      <c r="D335" s="300"/>
      <c r="E335" s="300"/>
      <c r="F335" s="301">
        <v>45380</v>
      </c>
      <c r="G335" s="301"/>
      <c r="H335" s="301"/>
      <c r="I335" s="301"/>
      <c r="J335" s="302"/>
    </row>
    <row r="336" spans="2:10" x14ac:dyDescent="0.25">
      <c r="C336" s="299" t="s">
        <v>124</v>
      </c>
      <c r="D336" s="300"/>
      <c r="E336" s="300"/>
      <c r="F336" s="301">
        <v>45830</v>
      </c>
      <c r="G336" s="301"/>
      <c r="H336" s="301"/>
      <c r="I336" s="301"/>
      <c r="J336" s="302"/>
    </row>
    <row r="337" spans="3:10" x14ac:dyDescent="0.25">
      <c r="C337" s="299" t="s">
        <v>125</v>
      </c>
      <c r="D337" s="300"/>
      <c r="E337" s="300"/>
      <c r="F337" s="303" t="s">
        <v>718</v>
      </c>
      <c r="G337" s="303"/>
      <c r="H337" s="303"/>
      <c r="I337" s="303"/>
      <c r="J337" s="304"/>
    </row>
    <row r="338" spans="3:10" ht="44.25" customHeight="1" thickBot="1" x14ac:dyDescent="0.3">
      <c r="C338" s="307" t="s">
        <v>126</v>
      </c>
      <c r="D338" s="308"/>
      <c r="E338" s="308"/>
      <c r="F338" s="309" t="s">
        <v>717</v>
      </c>
      <c r="G338" s="309"/>
      <c r="H338" s="309"/>
      <c r="I338" s="309"/>
      <c r="J338" s="310"/>
    </row>
    <row r="339" spans="3:10" ht="16.5" thickTop="1" thickBot="1" x14ac:dyDescent="0.3">
      <c r="C339" s="189"/>
      <c r="D339" s="189"/>
      <c r="E339" s="189"/>
      <c r="F339" s="189"/>
      <c r="G339" s="189"/>
      <c r="H339" s="189"/>
      <c r="I339" s="189"/>
      <c r="J339" s="189"/>
    </row>
    <row r="340" spans="3:10" ht="65.25" customHeight="1" thickTop="1" x14ac:dyDescent="0.25">
      <c r="C340" s="295" t="s">
        <v>119</v>
      </c>
      <c r="D340" s="296"/>
      <c r="E340" s="296"/>
      <c r="F340" s="297" t="s">
        <v>722</v>
      </c>
      <c r="G340" s="297"/>
      <c r="H340" s="297"/>
      <c r="I340" s="297"/>
      <c r="J340" s="298"/>
    </row>
    <row r="341" spans="3:10" x14ac:dyDescent="0.25">
      <c r="C341" s="299" t="s">
        <v>120</v>
      </c>
      <c r="D341" s="300"/>
      <c r="E341" s="300"/>
      <c r="F341" s="301">
        <v>45688</v>
      </c>
      <c r="G341" s="301"/>
      <c r="H341" s="301"/>
      <c r="I341" s="301"/>
      <c r="J341" s="302"/>
    </row>
    <row r="342" spans="3:10" x14ac:dyDescent="0.25">
      <c r="C342" s="299" t="s">
        <v>118</v>
      </c>
      <c r="D342" s="300"/>
      <c r="E342" s="300"/>
      <c r="F342" s="303" t="s">
        <v>724</v>
      </c>
      <c r="G342" s="303"/>
      <c r="H342" s="303"/>
      <c r="I342" s="303"/>
      <c r="J342" s="304"/>
    </row>
    <row r="343" spans="3:10" x14ac:dyDescent="0.25">
      <c r="C343" s="299" t="s">
        <v>121</v>
      </c>
      <c r="D343" s="300"/>
      <c r="E343" s="300"/>
      <c r="F343" s="305" t="s">
        <v>720</v>
      </c>
      <c r="G343" s="305"/>
      <c r="H343" s="305"/>
      <c r="I343" s="305"/>
      <c r="J343" s="306"/>
    </row>
    <row r="344" spans="3:10" x14ac:dyDescent="0.25">
      <c r="C344" s="299" t="s">
        <v>122</v>
      </c>
      <c r="D344" s="300"/>
      <c r="E344" s="300"/>
      <c r="F344" s="305" t="s">
        <v>722</v>
      </c>
      <c r="G344" s="305"/>
      <c r="H344" s="305"/>
      <c r="I344" s="305"/>
      <c r="J344" s="306"/>
    </row>
    <row r="345" spans="3:10" x14ac:dyDescent="0.25">
      <c r="C345" s="299" t="s">
        <v>123</v>
      </c>
      <c r="D345" s="300"/>
      <c r="E345" s="300"/>
      <c r="F345" s="301">
        <v>45419</v>
      </c>
      <c r="G345" s="301"/>
      <c r="H345" s="301"/>
      <c r="I345" s="301"/>
      <c r="J345" s="302"/>
    </row>
    <row r="346" spans="3:10" x14ac:dyDescent="0.25">
      <c r="C346" s="299" t="s">
        <v>124</v>
      </c>
      <c r="D346" s="300"/>
      <c r="E346" s="300"/>
      <c r="F346" s="301">
        <v>45869</v>
      </c>
      <c r="G346" s="301"/>
      <c r="H346" s="301"/>
      <c r="I346" s="301"/>
      <c r="J346" s="302"/>
    </row>
    <row r="347" spans="3:10" x14ac:dyDescent="0.25">
      <c r="C347" s="299" t="s">
        <v>125</v>
      </c>
      <c r="D347" s="300"/>
      <c r="E347" s="300"/>
      <c r="F347" s="303" t="s">
        <v>723</v>
      </c>
      <c r="G347" s="303"/>
      <c r="H347" s="303"/>
      <c r="I347" s="303"/>
      <c r="J347" s="304"/>
    </row>
    <row r="348" spans="3:10" ht="23.25" customHeight="1" thickBot="1" x14ac:dyDescent="0.3">
      <c r="C348" s="307" t="s">
        <v>126</v>
      </c>
      <c r="D348" s="308"/>
      <c r="E348" s="308"/>
      <c r="F348" s="309" t="s">
        <v>721</v>
      </c>
      <c r="G348" s="309"/>
      <c r="H348" s="309"/>
      <c r="I348" s="309"/>
      <c r="J348" s="310"/>
    </row>
    <row r="349" spans="3:10" ht="15.75" thickTop="1" x14ac:dyDescent="0.25">
      <c r="C349" s="189"/>
      <c r="D349" s="189"/>
      <c r="E349" s="189"/>
      <c r="F349" s="189"/>
      <c r="G349" s="189"/>
      <c r="H349" s="189"/>
      <c r="I349" s="189"/>
      <c r="J349" s="189"/>
    </row>
  </sheetData>
  <mergeCells count="665">
    <mergeCell ref="E313:F313"/>
    <mergeCell ref="G313:H313"/>
    <mergeCell ref="I313:J313"/>
    <mergeCell ref="E314:F314"/>
    <mergeCell ref="G314:H314"/>
    <mergeCell ref="I314:J314"/>
    <mergeCell ref="E315:F315"/>
    <mergeCell ref="G315:H315"/>
    <mergeCell ref="I315:J315"/>
    <mergeCell ref="E310:F310"/>
    <mergeCell ref="G310:H310"/>
    <mergeCell ref="I310:J310"/>
    <mergeCell ref="E311:F311"/>
    <mergeCell ref="G311:H311"/>
    <mergeCell ref="I311:J311"/>
    <mergeCell ref="E312:F312"/>
    <mergeCell ref="G312:H312"/>
    <mergeCell ref="I312:J312"/>
    <mergeCell ref="E307:F307"/>
    <mergeCell ref="G307:H307"/>
    <mergeCell ref="I307:J307"/>
    <mergeCell ref="E308:F308"/>
    <mergeCell ref="G308:H308"/>
    <mergeCell ref="I308:J308"/>
    <mergeCell ref="E309:F309"/>
    <mergeCell ref="G309:H309"/>
    <mergeCell ref="I309:J309"/>
    <mergeCell ref="E304:F304"/>
    <mergeCell ref="G304:H304"/>
    <mergeCell ref="I304:J304"/>
    <mergeCell ref="E305:F305"/>
    <mergeCell ref="G305:H305"/>
    <mergeCell ref="I305:J305"/>
    <mergeCell ref="E306:F306"/>
    <mergeCell ref="G306:H306"/>
    <mergeCell ref="I306:J306"/>
    <mergeCell ref="E301:F301"/>
    <mergeCell ref="G301:H301"/>
    <mergeCell ref="I301:J301"/>
    <mergeCell ref="E302:F302"/>
    <mergeCell ref="G302:H302"/>
    <mergeCell ref="I302:J302"/>
    <mergeCell ref="E303:F303"/>
    <mergeCell ref="G303:H303"/>
    <mergeCell ref="I303:J303"/>
    <mergeCell ref="E298:F298"/>
    <mergeCell ref="G298:H298"/>
    <mergeCell ref="I298:J298"/>
    <mergeCell ref="E299:F299"/>
    <mergeCell ref="G299:H299"/>
    <mergeCell ref="I299:J299"/>
    <mergeCell ref="E300:F300"/>
    <mergeCell ref="G300:H300"/>
    <mergeCell ref="I300:J300"/>
    <mergeCell ref="E295:F295"/>
    <mergeCell ref="G295:H295"/>
    <mergeCell ref="I295:J295"/>
    <mergeCell ref="E296:F296"/>
    <mergeCell ref="G296:H296"/>
    <mergeCell ref="I296:J296"/>
    <mergeCell ref="E297:F297"/>
    <mergeCell ref="G297:H297"/>
    <mergeCell ref="I297:J297"/>
    <mergeCell ref="E292:F292"/>
    <mergeCell ref="G292:H292"/>
    <mergeCell ref="I292:J292"/>
    <mergeCell ref="E293:F293"/>
    <mergeCell ref="G293:H293"/>
    <mergeCell ref="I293:J293"/>
    <mergeCell ref="E294:F294"/>
    <mergeCell ref="G294:H294"/>
    <mergeCell ref="I294:J294"/>
    <mergeCell ref="I288:J288"/>
    <mergeCell ref="E289:F289"/>
    <mergeCell ref="G289:H289"/>
    <mergeCell ref="I289:J289"/>
    <mergeCell ref="E290:F290"/>
    <mergeCell ref="G290:H290"/>
    <mergeCell ref="I290:J290"/>
    <mergeCell ref="E291:F291"/>
    <mergeCell ref="G291:H291"/>
    <mergeCell ref="I291:J291"/>
    <mergeCell ref="C345:E345"/>
    <mergeCell ref="F345:J345"/>
    <mergeCell ref="C346:E346"/>
    <mergeCell ref="F346:J346"/>
    <mergeCell ref="C347:E347"/>
    <mergeCell ref="F347:J347"/>
    <mergeCell ref="C348:E348"/>
    <mergeCell ref="F348:J348"/>
    <mergeCell ref="C349:E349"/>
    <mergeCell ref="F349:J349"/>
    <mergeCell ref="C340:E340"/>
    <mergeCell ref="F340:J340"/>
    <mergeCell ref="C341:E341"/>
    <mergeCell ref="F341:J341"/>
    <mergeCell ref="C342:E342"/>
    <mergeCell ref="F342:J342"/>
    <mergeCell ref="C343:E343"/>
    <mergeCell ref="F343:J343"/>
    <mergeCell ref="C344:E344"/>
    <mergeCell ref="F344:J344"/>
    <mergeCell ref="C335:E335"/>
    <mergeCell ref="F335:J335"/>
    <mergeCell ref="C336:E336"/>
    <mergeCell ref="F336:J336"/>
    <mergeCell ref="C337:E337"/>
    <mergeCell ref="F337:J337"/>
    <mergeCell ref="C338:E338"/>
    <mergeCell ref="F338:J338"/>
    <mergeCell ref="C339:E339"/>
    <mergeCell ref="F339:J339"/>
    <mergeCell ref="C330:E330"/>
    <mergeCell ref="F330:J330"/>
    <mergeCell ref="C331:E331"/>
    <mergeCell ref="F331:J331"/>
    <mergeCell ref="C332:E332"/>
    <mergeCell ref="F332:J332"/>
    <mergeCell ref="C333:E333"/>
    <mergeCell ref="F333:J333"/>
    <mergeCell ref="C334:E334"/>
    <mergeCell ref="F334:J334"/>
    <mergeCell ref="E261:H261"/>
    <mergeCell ref="E262:H262"/>
    <mergeCell ref="E268:H268"/>
    <mergeCell ref="E267:H267"/>
    <mergeCell ref="I267:J267"/>
    <mergeCell ref="E265:H265"/>
    <mergeCell ref="E250:H250"/>
    <mergeCell ref="E148:H148"/>
    <mergeCell ref="E207:H207"/>
    <mergeCell ref="E182:H182"/>
    <mergeCell ref="E161:H161"/>
    <mergeCell ref="E170:H170"/>
    <mergeCell ref="E152:H152"/>
    <mergeCell ref="E245:H245"/>
    <mergeCell ref="E229:H229"/>
    <mergeCell ref="E230:H230"/>
    <mergeCell ref="E217:H217"/>
    <mergeCell ref="E218:H218"/>
    <mergeCell ref="E219:H219"/>
    <mergeCell ref="E220:H220"/>
    <mergeCell ref="E221:H221"/>
    <mergeCell ref="E228:H228"/>
    <mergeCell ref="E224:H224"/>
    <mergeCell ref="E222:H222"/>
    <mergeCell ref="E258:H258"/>
    <mergeCell ref="E253:H253"/>
    <mergeCell ref="E257:H257"/>
    <mergeCell ref="E252:H252"/>
    <mergeCell ref="E251:H251"/>
    <mergeCell ref="E247:H247"/>
    <mergeCell ref="E248:H248"/>
    <mergeCell ref="E223:H223"/>
    <mergeCell ref="E249:H249"/>
    <mergeCell ref="E241:H241"/>
    <mergeCell ref="E231:H231"/>
    <mergeCell ref="E227:H227"/>
    <mergeCell ref="E226:H226"/>
    <mergeCell ref="E256:H256"/>
    <mergeCell ref="E85:H85"/>
    <mergeCell ref="E92:H92"/>
    <mergeCell ref="E90:H90"/>
    <mergeCell ref="E77:H77"/>
    <mergeCell ref="E138:H138"/>
    <mergeCell ref="E157:H157"/>
    <mergeCell ref="E154:H154"/>
    <mergeCell ref="E141:H141"/>
    <mergeCell ref="E132:H132"/>
    <mergeCell ref="E144:H144"/>
    <mergeCell ref="E133:H133"/>
    <mergeCell ref="E145:H145"/>
    <mergeCell ref="E136:H136"/>
    <mergeCell ref="E150:H150"/>
    <mergeCell ref="E134:H134"/>
    <mergeCell ref="E135:H135"/>
    <mergeCell ref="E156:H156"/>
    <mergeCell ref="E153:H153"/>
    <mergeCell ref="E151:H151"/>
    <mergeCell ref="E147:H147"/>
    <mergeCell ref="E143:H143"/>
    <mergeCell ref="E78:H78"/>
    <mergeCell ref="E131:H131"/>
    <mergeCell ref="E104:H104"/>
    <mergeCell ref="I78:J78"/>
    <mergeCell ref="I76:J76"/>
    <mergeCell ref="E73:H73"/>
    <mergeCell ref="E68:H68"/>
    <mergeCell ref="I90:J90"/>
    <mergeCell ref="I71:J71"/>
    <mergeCell ref="G2:J2"/>
    <mergeCell ref="E102:H102"/>
    <mergeCell ref="I102:J102"/>
    <mergeCell ref="E75:H75"/>
    <mergeCell ref="E86:H86"/>
    <mergeCell ref="I86:J86"/>
    <mergeCell ref="E87:H87"/>
    <mergeCell ref="E88:H88"/>
    <mergeCell ref="E99:H99"/>
    <mergeCell ref="E89:H89"/>
    <mergeCell ref="E93:H93"/>
    <mergeCell ref="E96:H96"/>
    <mergeCell ref="E97:H97"/>
    <mergeCell ref="E94:H94"/>
    <mergeCell ref="E101:H101"/>
    <mergeCell ref="E95:H95"/>
    <mergeCell ref="E98:H98"/>
    <mergeCell ref="E100:H100"/>
    <mergeCell ref="I43:J43"/>
    <mergeCell ref="I41:J41"/>
    <mergeCell ref="I42:J42"/>
    <mergeCell ref="I40:J40"/>
    <mergeCell ref="I39:J39"/>
    <mergeCell ref="E66:H66"/>
    <mergeCell ref="E59:H59"/>
    <mergeCell ref="I59:J59"/>
    <mergeCell ref="I54:J54"/>
    <mergeCell ref="E65:H65"/>
    <mergeCell ref="I51:J51"/>
    <mergeCell ref="E57:H57"/>
    <mergeCell ref="E53:H53"/>
    <mergeCell ref="I44:J44"/>
    <mergeCell ref="I64:J64"/>
    <mergeCell ref="I56:J56"/>
    <mergeCell ref="I57:J57"/>
    <mergeCell ref="I45:J45"/>
    <mergeCell ref="E45:H45"/>
    <mergeCell ref="E62:H62"/>
    <mergeCell ref="I46:J46"/>
    <mergeCell ref="I49:J49"/>
    <mergeCell ref="E46:H46"/>
    <mergeCell ref="E47:H47"/>
    <mergeCell ref="E69:H69"/>
    <mergeCell ref="E63:H63"/>
    <mergeCell ref="I60:J60"/>
    <mergeCell ref="I61:J61"/>
    <mergeCell ref="E61:H61"/>
    <mergeCell ref="E60:H60"/>
    <mergeCell ref="I63:J63"/>
    <mergeCell ref="I55:J55"/>
    <mergeCell ref="E67:H67"/>
    <mergeCell ref="I264:J264"/>
    <mergeCell ref="I258:J258"/>
    <mergeCell ref="I259:J259"/>
    <mergeCell ref="E259:H259"/>
    <mergeCell ref="E271:H271"/>
    <mergeCell ref="I268:J268"/>
    <mergeCell ref="E264:H264"/>
    <mergeCell ref="I22:J22"/>
    <mergeCell ref="I26:J26"/>
    <mergeCell ref="I27:J27"/>
    <mergeCell ref="I23:J23"/>
    <mergeCell ref="I28:J28"/>
    <mergeCell ref="I38:J38"/>
    <mergeCell ref="I29:J29"/>
    <mergeCell ref="I25:J25"/>
    <mergeCell ref="I33:J33"/>
    <mergeCell ref="I34:J34"/>
    <mergeCell ref="I35:J35"/>
    <mergeCell ref="I30:J30"/>
    <mergeCell ref="I31:J31"/>
    <mergeCell ref="I36:J36"/>
    <mergeCell ref="I37:J37"/>
    <mergeCell ref="I68:J68"/>
    <mergeCell ref="I231:J231"/>
    <mergeCell ref="I238:J238"/>
    <mergeCell ref="I237:J237"/>
    <mergeCell ref="E246:H246"/>
    <mergeCell ref="E243:H243"/>
    <mergeCell ref="E244:H244"/>
    <mergeCell ref="I239:J239"/>
    <mergeCell ref="I235:J235"/>
    <mergeCell ref="E238:H238"/>
    <mergeCell ref="I232:J232"/>
    <mergeCell ref="I233:J233"/>
    <mergeCell ref="E235:H235"/>
    <mergeCell ref="E240:H240"/>
    <mergeCell ref="E239:H239"/>
    <mergeCell ref="E237:H237"/>
    <mergeCell ref="E236:H236"/>
    <mergeCell ref="E233:H233"/>
    <mergeCell ref="E232:H232"/>
    <mergeCell ref="I236:J236"/>
    <mergeCell ref="E22:H22"/>
    <mergeCell ref="E27:H27"/>
    <mergeCell ref="E28:H28"/>
    <mergeCell ref="E25:H25"/>
    <mergeCell ref="E56:H56"/>
    <mergeCell ref="E51:H51"/>
    <mergeCell ref="E31:H31"/>
    <mergeCell ref="E33:H33"/>
    <mergeCell ref="E206:H206"/>
    <mergeCell ref="E205:H205"/>
    <mergeCell ref="E188:H188"/>
    <mergeCell ref="E197:H197"/>
    <mergeCell ref="E191:H191"/>
    <mergeCell ref="E187:H187"/>
    <mergeCell ref="E195:H195"/>
    <mergeCell ref="E196:H196"/>
    <mergeCell ref="E189:H189"/>
    <mergeCell ref="E26:H26"/>
    <mergeCell ref="E35:H35"/>
    <mergeCell ref="E34:H34"/>
    <mergeCell ref="E50:H50"/>
    <mergeCell ref="E39:H39"/>
    <mergeCell ref="E24:H24"/>
    <mergeCell ref="E55:H55"/>
    <mergeCell ref="E48:H48"/>
    <mergeCell ref="E29:H29"/>
    <mergeCell ref="E30:H30"/>
    <mergeCell ref="E49:H49"/>
    <mergeCell ref="E52:H52"/>
    <mergeCell ref="E36:H36"/>
    <mergeCell ref="E44:H44"/>
    <mergeCell ref="E41:H41"/>
    <mergeCell ref="E42:H42"/>
    <mergeCell ref="E40:H40"/>
    <mergeCell ref="E37:H37"/>
    <mergeCell ref="E38:H38"/>
    <mergeCell ref="E43:H43"/>
    <mergeCell ref="I74:J74"/>
    <mergeCell ref="E127:H127"/>
    <mergeCell ref="E129:H129"/>
    <mergeCell ref="E64:H64"/>
    <mergeCell ref="I65:J65"/>
    <mergeCell ref="I66:J66"/>
    <mergeCell ref="I69:J69"/>
    <mergeCell ref="I62:J62"/>
    <mergeCell ref="E74:H74"/>
    <mergeCell ref="I72:J72"/>
    <mergeCell ref="E84:H84"/>
    <mergeCell ref="E80:H80"/>
    <mergeCell ref="E82:H82"/>
    <mergeCell ref="I92:J92"/>
    <mergeCell ref="I85:J85"/>
    <mergeCell ref="I75:J75"/>
    <mergeCell ref="I88:J88"/>
    <mergeCell ref="I84:J84"/>
    <mergeCell ref="E83:H83"/>
    <mergeCell ref="E76:H76"/>
    <mergeCell ref="I80:J80"/>
    <mergeCell ref="I81:J81"/>
    <mergeCell ref="E81:H81"/>
    <mergeCell ref="E70:H70"/>
    <mergeCell ref="E111:H111"/>
    <mergeCell ref="E103:H103"/>
    <mergeCell ref="E109:H109"/>
    <mergeCell ref="E122:H122"/>
    <mergeCell ref="E128:H128"/>
    <mergeCell ref="E117:H117"/>
    <mergeCell ref="E105:H105"/>
    <mergeCell ref="B282:B283"/>
    <mergeCell ref="C282:C283"/>
    <mergeCell ref="D282:D283"/>
    <mergeCell ref="E225:H225"/>
    <mergeCell ref="E273:H273"/>
    <mergeCell ref="E167:H167"/>
    <mergeCell ref="E183:H183"/>
    <mergeCell ref="E185:H185"/>
    <mergeCell ref="E204:H204"/>
    <mergeCell ref="E201:H201"/>
    <mergeCell ref="E199:H199"/>
    <mergeCell ref="E184:H184"/>
    <mergeCell ref="E190:H190"/>
    <mergeCell ref="E198:H198"/>
    <mergeCell ref="E202:H202"/>
    <mergeCell ref="E254:H254"/>
    <mergeCell ref="E255:H255"/>
    <mergeCell ref="I134:J134"/>
    <mergeCell ref="I148:J148"/>
    <mergeCell ref="I136:J136"/>
    <mergeCell ref="I203:J203"/>
    <mergeCell ref="I135:J135"/>
    <mergeCell ref="I201:J201"/>
    <mergeCell ref="I172:J172"/>
    <mergeCell ref="I195:J195"/>
    <mergeCell ref="I192:J192"/>
    <mergeCell ref="I194:J194"/>
    <mergeCell ref="I167:J167"/>
    <mergeCell ref="I138:J138"/>
    <mergeCell ref="I175:J175"/>
    <mergeCell ref="I173:J173"/>
    <mergeCell ref="I174:J174"/>
    <mergeCell ref="I164:J164"/>
    <mergeCell ref="I171:J171"/>
    <mergeCell ref="I166:J166"/>
    <mergeCell ref="I165:J165"/>
    <mergeCell ref="I146:J146"/>
    <mergeCell ref="I160:J160"/>
    <mergeCell ref="I162:J162"/>
    <mergeCell ref="E216:H216"/>
    <mergeCell ref="E146:H146"/>
    <mergeCell ref="I150:J150"/>
    <mergeCell ref="I169:J169"/>
    <mergeCell ref="I170:J170"/>
    <mergeCell ref="I186:J186"/>
    <mergeCell ref="I182:J182"/>
    <mergeCell ref="I213:J213"/>
    <mergeCell ref="I188:J188"/>
    <mergeCell ref="I193:J193"/>
    <mergeCell ref="I211:J211"/>
    <mergeCell ref="I191:J191"/>
    <mergeCell ref="I161:J161"/>
    <mergeCell ref="I184:J184"/>
    <mergeCell ref="E160:H160"/>
    <mergeCell ref="E162:H162"/>
    <mergeCell ref="E164:H164"/>
    <mergeCell ref="E158:H158"/>
    <mergeCell ref="E175:H175"/>
    <mergeCell ref="E174:H174"/>
    <mergeCell ref="E173:H173"/>
    <mergeCell ref="E163:H163"/>
    <mergeCell ref="E165:H165"/>
    <mergeCell ref="E166:H166"/>
    <mergeCell ref="E169:H169"/>
    <mergeCell ref="I144:J144"/>
    <mergeCell ref="I142:J142"/>
    <mergeCell ref="I152:J152"/>
    <mergeCell ref="I153:J153"/>
    <mergeCell ref="E140:H140"/>
    <mergeCell ref="E110:H110"/>
    <mergeCell ref="E119:H119"/>
    <mergeCell ref="E130:H130"/>
    <mergeCell ref="E115:H115"/>
    <mergeCell ref="E113:H113"/>
    <mergeCell ref="E121:H121"/>
    <mergeCell ref="E124:H124"/>
    <mergeCell ref="E126:H126"/>
    <mergeCell ref="E125:H125"/>
    <mergeCell ref="E116:H116"/>
    <mergeCell ref="E112:H112"/>
    <mergeCell ref="I139:J139"/>
    <mergeCell ref="I130:J130"/>
    <mergeCell ref="I121:J121"/>
    <mergeCell ref="I120:J120"/>
    <mergeCell ref="I117:J117"/>
    <mergeCell ref="I141:J141"/>
    <mergeCell ref="I132:J132"/>
    <mergeCell ref="C4:D4"/>
    <mergeCell ref="E17:H17"/>
    <mergeCell ref="I83:J83"/>
    <mergeCell ref="I73:J73"/>
    <mergeCell ref="I17:J17"/>
    <mergeCell ref="I77:J77"/>
    <mergeCell ref="I99:J99"/>
    <mergeCell ref="I100:J100"/>
    <mergeCell ref="I110:J110"/>
    <mergeCell ref="I82:J82"/>
    <mergeCell ref="I95:J95"/>
    <mergeCell ref="I101:J101"/>
    <mergeCell ref="I89:J89"/>
    <mergeCell ref="I98:J98"/>
    <mergeCell ref="I97:J97"/>
    <mergeCell ref="I87:J87"/>
    <mergeCell ref="I103:J103"/>
    <mergeCell ref="I109:J109"/>
    <mergeCell ref="I105:J105"/>
    <mergeCell ref="I106:J106"/>
    <mergeCell ref="I107:J107"/>
    <mergeCell ref="E107:H107"/>
    <mergeCell ref="E106:H106"/>
    <mergeCell ref="E54:H54"/>
    <mergeCell ref="I50:J50"/>
    <mergeCell ref="I52:J52"/>
    <mergeCell ref="I16:J16"/>
    <mergeCell ref="B3:I3"/>
    <mergeCell ref="I24:J24"/>
    <mergeCell ref="E14:H14"/>
    <mergeCell ref="E168:H168"/>
    <mergeCell ref="I158:J158"/>
    <mergeCell ref="I163:J163"/>
    <mergeCell ref="I154:J154"/>
    <mergeCell ref="C5:H5"/>
    <mergeCell ref="I18:J18"/>
    <mergeCell ref="E23:H23"/>
    <mergeCell ref="I15:J15"/>
    <mergeCell ref="I20:J20"/>
    <mergeCell ref="I21:J21"/>
    <mergeCell ref="E15:H15"/>
    <mergeCell ref="E16:H16"/>
    <mergeCell ref="E19:H19"/>
    <mergeCell ref="E20:H20"/>
    <mergeCell ref="E21:H21"/>
    <mergeCell ref="I96:J96"/>
    <mergeCell ref="I93:J93"/>
    <mergeCell ref="I126:J126"/>
    <mergeCell ref="C6:H8"/>
    <mergeCell ref="C9:H9"/>
    <mergeCell ref="I14:J14"/>
    <mergeCell ref="I47:J47"/>
    <mergeCell ref="I94:J94"/>
    <mergeCell ref="I123:J123"/>
    <mergeCell ref="I111:J111"/>
    <mergeCell ref="I125:J125"/>
    <mergeCell ref="I127:J127"/>
    <mergeCell ref="I53:J53"/>
    <mergeCell ref="I116:J116"/>
    <mergeCell ref="I115:J115"/>
    <mergeCell ref="I112:J112"/>
    <mergeCell ref="I113:J113"/>
    <mergeCell ref="C10:H10"/>
    <mergeCell ref="C11:H11"/>
    <mergeCell ref="I48:J48"/>
    <mergeCell ref="I19:J19"/>
    <mergeCell ref="I70:J70"/>
    <mergeCell ref="E72:H72"/>
    <mergeCell ref="I67:J67"/>
    <mergeCell ref="E71:H71"/>
    <mergeCell ref="E18:H18"/>
    <mergeCell ref="I119:J119"/>
    <mergeCell ref="I229:J229"/>
    <mergeCell ref="I230:J230"/>
    <mergeCell ref="I226:J226"/>
    <mergeCell ref="I214:J214"/>
    <mergeCell ref="I218:J218"/>
    <mergeCell ref="I185:J185"/>
    <mergeCell ref="I197:J197"/>
    <mergeCell ref="I222:J222"/>
    <mergeCell ref="I223:J223"/>
    <mergeCell ref="I228:J228"/>
    <mergeCell ref="I219:J219"/>
    <mergeCell ref="I205:J205"/>
    <mergeCell ref="I187:J187"/>
    <mergeCell ref="I199:J199"/>
    <mergeCell ref="I200:J200"/>
    <mergeCell ref="I198:J198"/>
    <mergeCell ref="I220:J220"/>
    <mergeCell ref="I216:J216"/>
    <mergeCell ref="I189:J189"/>
    <mergeCell ref="I196:J196"/>
    <mergeCell ref="I207:J207"/>
    <mergeCell ref="I248:J248"/>
    <mergeCell ref="I271:J271"/>
    <mergeCell ref="I273:J273"/>
    <mergeCell ref="I253:J253"/>
    <mergeCell ref="I249:J249"/>
    <mergeCell ref="I251:J251"/>
    <mergeCell ref="I243:J243"/>
    <mergeCell ref="I240:J240"/>
    <mergeCell ref="I244:J244"/>
    <mergeCell ref="I246:J246"/>
    <mergeCell ref="I245:J245"/>
    <mergeCell ref="I257:J257"/>
    <mergeCell ref="I241:J241"/>
    <mergeCell ref="I265:J265"/>
    <mergeCell ref="I269:J269"/>
    <mergeCell ref="I270:J270"/>
    <mergeCell ref="I272:J272"/>
    <mergeCell ref="I262:J262"/>
    <mergeCell ref="I261:J261"/>
    <mergeCell ref="I250:J250"/>
    <mergeCell ref="I263:J263"/>
    <mergeCell ref="I252:J252"/>
    <mergeCell ref="I260:J260"/>
    <mergeCell ref="I254:J254"/>
    <mergeCell ref="I276:J276"/>
    <mergeCell ref="E277:H277"/>
    <mergeCell ref="E269:H269"/>
    <mergeCell ref="F279:H279"/>
    <mergeCell ref="I282:J283"/>
    <mergeCell ref="I275:J275"/>
    <mergeCell ref="E286:H286"/>
    <mergeCell ref="E282:H283"/>
    <mergeCell ref="I277:J277"/>
    <mergeCell ref="I284:J284"/>
    <mergeCell ref="I285:J285"/>
    <mergeCell ref="E285:H285"/>
    <mergeCell ref="F272:H272"/>
    <mergeCell ref="E280:H280"/>
    <mergeCell ref="E276:H276"/>
    <mergeCell ref="E275:H275"/>
    <mergeCell ref="E317:H317"/>
    <mergeCell ref="F329:J329"/>
    <mergeCell ref="C328:E328"/>
    <mergeCell ref="C329:E329"/>
    <mergeCell ref="F328:J328"/>
    <mergeCell ref="I316:J316"/>
    <mergeCell ref="I317:J317"/>
    <mergeCell ref="E260:H260"/>
    <mergeCell ref="E278:H278"/>
    <mergeCell ref="C325:E325"/>
    <mergeCell ref="I286:J286"/>
    <mergeCell ref="I278:J278"/>
    <mergeCell ref="C320:D320"/>
    <mergeCell ref="C322:D322"/>
    <mergeCell ref="I279:J279"/>
    <mergeCell ref="C323:D323"/>
    <mergeCell ref="E263:H263"/>
    <mergeCell ref="E270:H270"/>
    <mergeCell ref="E287:F287"/>
    <mergeCell ref="G287:H287"/>
    <mergeCell ref="I287:J287"/>
    <mergeCell ref="E288:F288"/>
    <mergeCell ref="G288:H288"/>
    <mergeCell ref="E284:H284"/>
    <mergeCell ref="I156:J156"/>
    <mergeCell ref="I190:J190"/>
    <mergeCell ref="I227:J227"/>
    <mergeCell ref="I225:J225"/>
    <mergeCell ref="I204:J204"/>
    <mergeCell ref="I224:J224"/>
    <mergeCell ref="I217:J217"/>
    <mergeCell ref="I183:J183"/>
    <mergeCell ref="I221:J221"/>
    <mergeCell ref="I208:J208"/>
    <mergeCell ref="I255:J255"/>
    <mergeCell ref="I256:J256"/>
    <mergeCell ref="I157:J157"/>
    <mergeCell ref="I247:J247"/>
    <mergeCell ref="C319:D319"/>
    <mergeCell ref="E172:H172"/>
    <mergeCell ref="I168:J168"/>
    <mergeCell ref="E171:H171"/>
    <mergeCell ref="E192:H192"/>
    <mergeCell ref="E193:H193"/>
    <mergeCell ref="I202:J202"/>
    <mergeCell ref="I178:J178"/>
    <mergeCell ref="E213:H213"/>
    <mergeCell ref="E177:H177"/>
    <mergeCell ref="I177:J177"/>
    <mergeCell ref="E180:H180"/>
    <mergeCell ref="I180:J180"/>
    <mergeCell ref="E181:H181"/>
    <mergeCell ref="I210:J210"/>
    <mergeCell ref="E211:H211"/>
    <mergeCell ref="E194:H194"/>
    <mergeCell ref="I209:J209"/>
    <mergeCell ref="E208:H208"/>
    <mergeCell ref="E210:H210"/>
    <mergeCell ref="E178:H178"/>
    <mergeCell ref="E200:H200"/>
    <mergeCell ref="E203:H203"/>
    <mergeCell ref="I181:J181"/>
    <mergeCell ref="E215:H215"/>
    <mergeCell ref="I215:J215"/>
    <mergeCell ref="E209:H209"/>
    <mergeCell ref="E186:H186"/>
    <mergeCell ref="I176:J176"/>
    <mergeCell ref="E176:H176"/>
    <mergeCell ref="I206:J206"/>
    <mergeCell ref="E214:H214"/>
    <mergeCell ref="E91:H91"/>
    <mergeCell ref="I91:J91"/>
    <mergeCell ref="E155:H155"/>
    <mergeCell ref="I155:J155"/>
    <mergeCell ref="I143:J143"/>
    <mergeCell ref="I147:J147"/>
    <mergeCell ref="I149:J149"/>
    <mergeCell ref="E149:H149"/>
    <mergeCell ref="I104:J104"/>
    <mergeCell ref="I122:J122"/>
    <mergeCell ref="I129:J129"/>
    <mergeCell ref="I140:J140"/>
    <mergeCell ref="I128:J128"/>
    <mergeCell ref="I124:J124"/>
    <mergeCell ref="I118:J118"/>
    <mergeCell ref="E118:H118"/>
    <mergeCell ref="E120:H120"/>
    <mergeCell ref="I131:J131"/>
    <mergeCell ref="E123:H123"/>
    <mergeCell ref="I145:J145"/>
    <mergeCell ref="I151:J151"/>
    <mergeCell ref="E142:H142"/>
    <mergeCell ref="E139:H139"/>
    <mergeCell ref="I133:J133"/>
  </mergeCells>
  <pageMargins left="0.70866141732283472" right="0.70866141732283472" top="0.74803149606299213" bottom="0.74803149606299213" header="0.31496062992125984" footer="0.31496062992125984"/>
  <pageSetup paperSize="9" scale="80" orientation="landscape" blackAndWhite="1" r:id="rId1"/>
  <rowBreaks count="11" manualBreakCount="11">
    <brk id="31" max="16383" man="1"/>
    <brk id="57" max="16383" man="1"/>
    <brk id="78" max="16383" man="1"/>
    <brk id="107" max="16383" man="1"/>
    <brk id="136" max="16383" man="1"/>
    <brk id="158" max="16383" man="1"/>
    <brk id="178" max="16383" man="1"/>
    <brk id="211" max="16383" man="1"/>
    <brk id="241" max="16383" man="1"/>
    <brk id="272" max="16383" man="1"/>
    <brk id="3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F10"/>
  <sheetViews>
    <sheetView showGridLines="0" workbookViewId="0"/>
  </sheetViews>
  <sheetFormatPr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5">
      <c r="B1" s="71" t="s">
        <v>578</v>
      </c>
      <c r="C1" s="71"/>
      <c r="D1" s="75"/>
      <c r="E1" s="75"/>
      <c r="F1" s="75"/>
    </row>
    <row r="2" spans="2:6" x14ac:dyDescent="0.25">
      <c r="B2" s="71" t="s">
        <v>579</v>
      </c>
      <c r="C2" s="71"/>
      <c r="D2" s="75"/>
      <c r="E2" s="75"/>
      <c r="F2" s="75"/>
    </row>
    <row r="3" spans="2:6" x14ac:dyDescent="0.25">
      <c r="B3" s="72"/>
      <c r="C3" s="72"/>
      <c r="D3" s="76"/>
      <c r="E3" s="76"/>
      <c r="F3" s="76"/>
    </row>
    <row r="4" spans="2:6" ht="60" x14ac:dyDescent="0.25">
      <c r="B4" s="72" t="s">
        <v>580</v>
      </c>
      <c r="C4" s="72"/>
      <c r="D4" s="76"/>
      <c r="E4" s="76"/>
      <c r="F4" s="76"/>
    </row>
    <row r="5" spans="2:6" x14ac:dyDescent="0.25">
      <c r="B5" s="72"/>
      <c r="C5" s="72"/>
      <c r="D5" s="76"/>
      <c r="E5" s="76"/>
      <c r="F5" s="76"/>
    </row>
    <row r="6" spans="2:6" ht="30" x14ac:dyDescent="0.25">
      <c r="B6" s="71" t="s">
        <v>581</v>
      </c>
      <c r="C6" s="71"/>
      <c r="D6" s="75"/>
      <c r="E6" s="75" t="s">
        <v>582</v>
      </c>
      <c r="F6" s="75" t="s">
        <v>583</v>
      </c>
    </row>
    <row r="7" spans="2:6" ht="15.75" thickBot="1" x14ac:dyDescent="0.3">
      <c r="B7" s="72"/>
      <c r="C7" s="72"/>
      <c r="D7" s="76"/>
      <c r="E7" s="76"/>
      <c r="F7" s="76"/>
    </row>
    <row r="8" spans="2:6" ht="60.75" thickBot="1" x14ac:dyDescent="0.3">
      <c r="B8" s="73" t="s">
        <v>584</v>
      </c>
      <c r="C8" s="74"/>
      <c r="D8" s="77"/>
      <c r="E8" s="77">
        <v>2</v>
      </c>
      <c r="F8" s="78" t="s">
        <v>585</v>
      </c>
    </row>
    <row r="9" spans="2:6" x14ac:dyDescent="0.25">
      <c r="B9" s="72"/>
      <c r="C9" s="72"/>
      <c r="D9" s="76"/>
      <c r="E9" s="76"/>
      <c r="F9" s="76"/>
    </row>
    <row r="10" spans="2:6" x14ac:dyDescent="0.25">
      <c r="B10" s="72"/>
      <c r="C10" s="72"/>
      <c r="D10" s="76"/>
      <c r="E10" s="76"/>
      <c r="F10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ТРАФАРЕТ</vt:lpstr>
      <vt:lpstr>Отчет о совместимости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Захаренко Надежда Геннадьевна</cp:lastModifiedBy>
  <cp:lastPrinted>2025-01-31T08:11:16Z</cp:lastPrinted>
  <dcterms:created xsi:type="dcterms:W3CDTF">2016-03-30T12:46:28Z</dcterms:created>
  <dcterms:modified xsi:type="dcterms:W3CDTF">2025-04-25T04:26:59Z</dcterms:modified>
</cp:coreProperties>
</file>