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6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172.23.13.3\shares\Почта\Общая\Совм отчеты бух бюдж доходн\Совместн отчет в УЭ (ежем до 20 числа)\2024 год\на 01.12.2024\"/>
    </mc:Choice>
  </mc:AlternateContent>
  <bookViews>
    <workbookView xWindow="0" yWindow="0" windowWidth="28800" windowHeight="11730" tabRatio="862"/>
  </bookViews>
  <sheets>
    <sheet name="доходы" sheetId="1" r:id="rId1"/>
    <sheet name="расходы" sheetId="2" r:id="rId2"/>
    <sheet name="источники" sheetId="3" r:id="rId3"/>
    <sheet name="резервный фонд" sheetId="4" state="hidden" r:id="rId4"/>
    <sheet name="Лист1" sheetId="5" state="hidden" r:id="rId5"/>
  </sheets>
  <externalReferences>
    <externalReference r:id="rId6"/>
  </externalReferences>
  <definedNames>
    <definedName name="_xlnm._FilterDatabase" localSheetId="0" hidden="1">доходы!$A$13:$FY$72</definedName>
    <definedName name="_xlnm._FilterDatabase" localSheetId="1" hidden="1">расходы!$A$6:$E$57</definedName>
    <definedName name="Z_065ABCAB_CCF1_4927_9CB6_F20006685930_.wvu.FilterData" localSheetId="0" hidden="1">доходы!$A$13:$FY$72</definedName>
    <definedName name="Z_34FCE91F_37BB_4E1C_80D8_8DC0E1239857_.wvu.FilterData" localSheetId="0" hidden="1">доходы!$A$13:$FY$72</definedName>
    <definedName name="Z_34FCE91F_37BB_4E1C_80D8_8DC0E1239857_.wvu.FilterData" localSheetId="1" hidden="1">расходы!$A$6:$E$57</definedName>
    <definedName name="Z_34FCE91F_37BB_4E1C_80D8_8DC0E1239857_.wvu.PrintArea" localSheetId="0" hidden="1">доходы!$A$1:$D$72</definedName>
    <definedName name="Z_34FCE91F_37BB_4E1C_80D8_8DC0E1239857_.wvu.PrintArea" localSheetId="2" hidden="1">источники!$A$1:$C$28</definedName>
    <definedName name="Z_34FCE91F_37BB_4E1C_80D8_8DC0E1239857_.wvu.PrintArea" localSheetId="1" hidden="1">расходы!$A$1:$E$57</definedName>
    <definedName name="Z_34FCE91F_37BB_4E1C_80D8_8DC0E1239857_.wvu.PrintTitles" localSheetId="0" hidden="1">доходы!$12:$13</definedName>
    <definedName name="Z_34FCE91F_37BB_4E1C_80D8_8DC0E1239857_.wvu.PrintTitles" localSheetId="2" hidden="1">источники!$3:$4</definedName>
    <definedName name="Z_34FCE91F_37BB_4E1C_80D8_8DC0E1239857_.wvu.PrintTitles" localSheetId="1" hidden="1">расходы!$4:$5</definedName>
    <definedName name="Z_34FCE91F_37BB_4E1C_80D8_8DC0E1239857_.wvu.Rows" localSheetId="3" hidden="1">'резервный фонд'!$32:$32</definedName>
    <definedName name="Z_354784A5_404C_43C6_9215_508293194394_.wvu.FilterData" localSheetId="0" hidden="1">доходы!$A$13:$FY$72</definedName>
    <definedName name="Z_354784A5_404C_43C6_9215_508293194394_.wvu.FilterData" localSheetId="1" hidden="1">расходы!$A$6:$E$57</definedName>
    <definedName name="Z_354784A5_404C_43C6_9215_508293194394_.wvu.PrintArea" localSheetId="0" hidden="1">доходы!$A$1:$D$72</definedName>
    <definedName name="Z_354784A5_404C_43C6_9215_508293194394_.wvu.PrintArea" localSheetId="2" hidden="1">источники!$A$1:$C$28</definedName>
    <definedName name="Z_354784A5_404C_43C6_9215_508293194394_.wvu.PrintArea" localSheetId="1" hidden="1">расходы!$A$1:$E$57</definedName>
    <definedName name="Z_354784A5_404C_43C6_9215_508293194394_.wvu.PrintTitles" localSheetId="0" hidden="1">доходы!$12:$13</definedName>
    <definedName name="Z_354784A5_404C_43C6_9215_508293194394_.wvu.PrintTitles" localSheetId="2" hidden="1">источники!$3:$4</definedName>
    <definedName name="Z_354784A5_404C_43C6_9215_508293194394_.wvu.PrintTitles" localSheetId="1" hidden="1">расходы!$4:$5</definedName>
    <definedName name="Z_354784A5_404C_43C6_9215_508293194394_.wvu.Rows" localSheetId="3" hidden="1">'резервный фонд'!$32:$32</definedName>
    <definedName name="Z_50C8BC64_9E0A_4CD2_99EA_B32AA9EF2D08_.wvu.FilterData" localSheetId="0" hidden="1">доходы!$A$13:$FY$72</definedName>
    <definedName name="Z_6943B490_3070_4625_8DEE_85B509FE6D1B_.wvu.PrintArea" localSheetId="1" hidden="1">расходы!$A$1:$E$54</definedName>
    <definedName name="Z_6943B490_3070_4625_8DEE_85B509FE6D1B_.wvu.PrintTitles" localSheetId="2" hidden="1">источники!$3:$4</definedName>
    <definedName name="Z_6943B490_3070_4625_8DEE_85B509FE6D1B_.wvu.PrintTitles" localSheetId="1" hidden="1">расходы!$4:$5</definedName>
    <definedName name="Z_87167B54_14FD_40B4_B520_8ADAF9DCA900_.wvu.Cols" localSheetId="0" hidden="1">доходы!$C:$D</definedName>
    <definedName name="Z_87167B54_14FD_40B4_B520_8ADAF9DCA900_.wvu.FilterData" localSheetId="0" hidden="1">доходы!$A$13:$FY$72</definedName>
    <definedName name="Z_87167B54_14FD_40B4_B520_8ADAF9DCA900_.wvu.FilterData" localSheetId="1" hidden="1">расходы!$A$6:$E$57</definedName>
    <definedName name="Z_87167B54_14FD_40B4_B520_8ADAF9DCA900_.wvu.PrintArea" localSheetId="0" hidden="1">доходы!$A$1:$D$72</definedName>
    <definedName name="Z_87167B54_14FD_40B4_B520_8ADAF9DCA900_.wvu.PrintArea" localSheetId="2" hidden="1">источники!$A$1:$C$28</definedName>
    <definedName name="Z_87167B54_14FD_40B4_B520_8ADAF9DCA900_.wvu.PrintArea" localSheetId="1" hidden="1">расходы!$A$1:$E$57</definedName>
    <definedName name="Z_87167B54_14FD_40B4_B520_8ADAF9DCA900_.wvu.PrintTitles" localSheetId="0" hidden="1">доходы!$12:$13</definedName>
    <definedName name="Z_87167B54_14FD_40B4_B520_8ADAF9DCA900_.wvu.PrintTitles" localSheetId="2" hidden="1">источники!$3:$4</definedName>
    <definedName name="Z_87167B54_14FD_40B4_B520_8ADAF9DCA900_.wvu.PrintTitles" localSheetId="1" hidden="1">расходы!$4:$5</definedName>
    <definedName name="Z_87167B54_14FD_40B4_B520_8ADAF9DCA900_.wvu.Rows" localSheetId="3" hidden="1">'резервный фонд'!$32:$32</definedName>
    <definedName name="Z_8E5CDAAA_96D9_497C_8A71_ECC430BA02A8_.wvu.FilterData" localSheetId="0" hidden="1">доходы!$A$13:$FY$72</definedName>
    <definedName name="Z_8F1248FC_EA8E_4DC7_8B97_6406CD1514A9_.wvu.FilterData" localSheetId="0" hidden="1">доходы!$A$13:$FY$72</definedName>
    <definedName name="Z_8F1248FC_EA8E_4DC7_8B97_6406CD1514A9_.wvu.FilterData" localSheetId="1" hidden="1">расходы!$A$6:$E$57</definedName>
    <definedName name="Z_8F1248FC_EA8E_4DC7_8B97_6406CD1514A9_.wvu.PrintArea" localSheetId="0" hidden="1">доходы!$A$1:$D$72</definedName>
    <definedName name="Z_8F1248FC_EA8E_4DC7_8B97_6406CD1514A9_.wvu.PrintArea" localSheetId="2" hidden="1">источники!$A$1:$C$28</definedName>
    <definedName name="Z_8F1248FC_EA8E_4DC7_8B97_6406CD1514A9_.wvu.PrintArea" localSheetId="1" hidden="1">расходы!$A$1:$E$57</definedName>
    <definedName name="Z_8F1248FC_EA8E_4DC7_8B97_6406CD1514A9_.wvu.PrintTitles" localSheetId="0" hidden="1">доходы!$12:$13</definedName>
    <definedName name="Z_8F1248FC_EA8E_4DC7_8B97_6406CD1514A9_.wvu.PrintTitles" localSheetId="2" hidden="1">источники!$3:$4</definedName>
    <definedName name="Z_8F1248FC_EA8E_4DC7_8B97_6406CD1514A9_.wvu.PrintTitles" localSheetId="1" hidden="1">расходы!$4:$5</definedName>
    <definedName name="Z_8F1248FC_EA8E_4DC7_8B97_6406CD1514A9_.wvu.Rows" localSheetId="3" hidden="1">'резервный фонд'!$32:$32</definedName>
    <definedName name="Z_A4D09F0F_4C69_4056_BD3D_99C01656B021_.wvu.PrintTitles" localSheetId="2" hidden="1">источники!$3:$4</definedName>
    <definedName name="Z_A4D09F0F_4C69_4056_BD3D_99C01656B021_.wvu.PrintTitles" localSheetId="1" hidden="1">расходы!$4:$5</definedName>
    <definedName name="Z_B1E9D3A3_6A2B_4E76_A163_C3C5D3CBC4BC_.wvu.FilterData" localSheetId="0" hidden="1">доходы!$A$13:$FY$72</definedName>
    <definedName name="Z_B1E9D3A3_6A2B_4E76_A163_C3C5D3CBC4BC_.wvu.FilterData" localSheetId="1" hidden="1">расходы!$A$6:$E$57</definedName>
    <definedName name="Z_B1E9D3A3_6A2B_4E76_A163_C3C5D3CBC4BC_.wvu.PrintArea" localSheetId="0" hidden="1">доходы!$A$1:$D$72</definedName>
    <definedName name="Z_B1E9D3A3_6A2B_4E76_A163_C3C5D3CBC4BC_.wvu.PrintArea" localSheetId="2" hidden="1">источники!$A$1:$C$28</definedName>
    <definedName name="Z_B1E9D3A3_6A2B_4E76_A163_C3C5D3CBC4BC_.wvu.PrintArea" localSheetId="1" hidden="1">расходы!$A$1:$E$57</definedName>
    <definedName name="Z_B1E9D3A3_6A2B_4E76_A163_C3C5D3CBC4BC_.wvu.PrintTitles" localSheetId="0" hidden="1">доходы!$12:$13</definedName>
    <definedName name="Z_B1E9D3A3_6A2B_4E76_A163_C3C5D3CBC4BC_.wvu.PrintTitles" localSheetId="2" hidden="1">источники!$3:$4</definedName>
    <definedName name="Z_B1E9D3A3_6A2B_4E76_A163_C3C5D3CBC4BC_.wvu.PrintTitles" localSheetId="1" hidden="1">расходы!$4:$5</definedName>
    <definedName name="Z_B1E9D3A3_6A2B_4E76_A163_C3C5D3CBC4BC_.wvu.Rows" localSheetId="3" hidden="1">'резервный фонд'!$32:$32</definedName>
    <definedName name="Z_B358A58E_8635_4813_99A2_4F1FD4FD075C_.wvu.FilterData" localSheetId="0" hidden="1">доходы!$A$13:$FY$72</definedName>
    <definedName name="Z_B358A58E_8635_4813_99A2_4F1FD4FD075C_.wvu.FilterData" localSheetId="1" hidden="1">расходы!$A$6:$E$57</definedName>
    <definedName name="Z_B358A58E_8635_4813_99A2_4F1FD4FD075C_.wvu.PrintArea" localSheetId="0" hidden="1">доходы!$A$1:$D$72</definedName>
    <definedName name="Z_B358A58E_8635_4813_99A2_4F1FD4FD075C_.wvu.PrintArea" localSheetId="2" hidden="1">источники!$A$1:$C$28</definedName>
    <definedName name="Z_B358A58E_8635_4813_99A2_4F1FD4FD075C_.wvu.PrintArea" localSheetId="1" hidden="1">расходы!$A$1:$E$57</definedName>
    <definedName name="Z_B358A58E_8635_4813_99A2_4F1FD4FD075C_.wvu.PrintTitles" localSheetId="0" hidden="1">доходы!$12:$13</definedName>
    <definedName name="Z_B358A58E_8635_4813_99A2_4F1FD4FD075C_.wvu.PrintTitles" localSheetId="2" hidden="1">источники!$3:$4</definedName>
    <definedName name="Z_B358A58E_8635_4813_99A2_4F1FD4FD075C_.wvu.PrintTitles" localSheetId="1" hidden="1">расходы!$4:$5</definedName>
    <definedName name="Z_B358A58E_8635_4813_99A2_4F1FD4FD075C_.wvu.Rows" localSheetId="3" hidden="1">'резервный фонд'!$32:$32</definedName>
    <definedName name="Z_BF4DF944_F08E_4CFE_B0AA_35AED6912BB6_.wvu.FilterData" localSheetId="1" hidden="1">расходы!$A$6:$E$57</definedName>
    <definedName name="Z_DE0F5E73_EF4C_476D_B6AE_BFEFF57E867A_.wvu.FilterData" localSheetId="0" hidden="1">доходы!$A$13:$FY$72</definedName>
    <definedName name="Z_DE0F5E73_EF4C_476D_B6AE_BFEFF57E867A_.wvu.FilterData" localSheetId="1" hidden="1">расходы!$A$6:$E$57</definedName>
    <definedName name="Z_DE0F5E73_EF4C_476D_B6AE_BFEFF57E867A_.wvu.PrintArea" localSheetId="0" hidden="1">доходы!$A$1:$D$72</definedName>
    <definedName name="Z_DE0F5E73_EF4C_476D_B6AE_BFEFF57E867A_.wvu.PrintArea" localSheetId="2" hidden="1">источники!$A$1:$C$28</definedName>
    <definedName name="Z_DE0F5E73_EF4C_476D_B6AE_BFEFF57E867A_.wvu.PrintArea" localSheetId="1" hidden="1">расходы!$A$1:$E$57</definedName>
    <definedName name="Z_DE0F5E73_EF4C_476D_B6AE_BFEFF57E867A_.wvu.PrintTitles" localSheetId="0" hidden="1">доходы!$12:$13</definedName>
    <definedName name="Z_DE0F5E73_EF4C_476D_B6AE_BFEFF57E867A_.wvu.PrintTitles" localSheetId="2" hidden="1">источники!$3:$4</definedName>
    <definedName name="Z_DE0F5E73_EF4C_476D_B6AE_BFEFF57E867A_.wvu.PrintTitles" localSheetId="1" hidden="1">расходы!$4:$5</definedName>
    <definedName name="Z_DE0F5E73_EF4C_476D_B6AE_BFEFF57E867A_.wvu.Rows" localSheetId="3" hidden="1">'резервный фонд'!$32:$32</definedName>
    <definedName name="Z_E5E7247F_434B_4F14_8E65_113AD1B895BC_.wvu.FilterData" localSheetId="1" hidden="1">расходы!$A$6:$E$57</definedName>
    <definedName name="Z_EC1DDABA_87E5_4CA0_BDFA_3176D5C21D42_.wvu.FilterData" localSheetId="0" hidden="1">доходы!$A$13:$FY$72</definedName>
    <definedName name="Z_EC1DDABA_87E5_4CA0_BDFA_3176D5C21D42_.wvu.FilterData" localSheetId="1" hidden="1">расходы!$A$6:$E$57</definedName>
    <definedName name="Z_EC1DDABA_87E5_4CA0_BDFA_3176D5C21D42_.wvu.PrintArea" localSheetId="0" hidden="1">доходы!$A$1:$D$72</definedName>
    <definedName name="Z_EC1DDABA_87E5_4CA0_BDFA_3176D5C21D42_.wvu.PrintArea" localSheetId="2" hidden="1">источники!$A$1:$C$28</definedName>
    <definedName name="Z_EC1DDABA_87E5_4CA0_BDFA_3176D5C21D42_.wvu.PrintArea" localSheetId="1" hidden="1">расходы!$A$1:$E$57</definedName>
    <definedName name="Z_EC1DDABA_87E5_4CA0_BDFA_3176D5C21D42_.wvu.PrintTitles" localSheetId="0" hidden="1">доходы!$12:$13</definedName>
    <definedName name="Z_EC1DDABA_87E5_4CA0_BDFA_3176D5C21D42_.wvu.PrintTitles" localSheetId="2" hidden="1">источники!$3:$4</definedName>
    <definedName name="Z_EC1DDABA_87E5_4CA0_BDFA_3176D5C21D42_.wvu.PrintTitles" localSheetId="1" hidden="1">расходы!$3:$4</definedName>
    <definedName name="Z_EC1DDABA_87E5_4CA0_BDFA_3176D5C21D42_.wvu.Rows" localSheetId="3" hidden="1">'резервный фонд'!$32:$32</definedName>
    <definedName name="Z_F0D823A9_FA9E_4B77_A010_6DB1151CFCC8_.wvu.FilterData" localSheetId="0" hidden="1">доходы!$A$13:$FY$72</definedName>
    <definedName name="Z_F8C4027D_D6CA_4157_8FAE_71E83CC44D4D_.wvu.FilterData" localSheetId="0" hidden="1">доходы!$A$13:$FY$72</definedName>
    <definedName name="Z_F8C4027D_D6CA_4157_8FAE_71E83CC44D4D_.wvu.FilterData" localSheetId="1" hidden="1">расходы!$A$6:$E$57</definedName>
    <definedName name="Z_F8C4027D_D6CA_4157_8FAE_71E83CC44D4D_.wvu.PrintArea" localSheetId="0" hidden="1">доходы!$A$1:$D$72</definedName>
    <definedName name="Z_F8C4027D_D6CA_4157_8FAE_71E83CC44D4D_.wvu.PrintArea" localSheetId="2" hidden="1">источники!$A$1:$C$28</definedName>
    <definedName name="Z_F8C4027D_D6CA_4157_8FAE_71E83CC44D4D_.wvu.PrintArea" localSheetId="1" hidden="1">расходы!$A$1:$E$57</definedName>
    <definedName name="Z_F8C4027D_D6CA_4157_8FAE_71E83CC44D4D_.wvu.PrintTitles" localSheetId="0" hidden="1">доходы!$12:$13</definedName>
    <definedName name="Z_F8C4027D_D6CA_4157_8FAE_71E83CC44D4D_.wvu.PrintTitles" localSheetId="2" hidden="1">источники!$3:$4</definedName>
    <definedName name="Z_F8C4027D_D6CA_4157_8FAE_71E83CC44D4D_.wvu.PrintTitles" localSheetId="1" hidden="1">расходы!$4:$5</definedName>
    <definedName name="Z_F8C4027D_D6CA_4157_8FAE_71E83CC44D4D_.wvu.Rows" localSheetId="3" hidden="1">'резервный фонд'!$32:$32</definedName>
    <definedName name="алина">#REF!</definedName>
    <definedName name="второй">#REF!</definedName>
    <definedName name="_xlnm.Print_Titles" localSheetId="0">доходы!$12:$13</definedName>
    <definedName name="_xlnm.Print_Titles" localSheetId="2">источники!$3:$4</definedName>
    <definedName name="_xlnm.Print_Titles" localSheetId="1">расходы!$3:$4</definedName>
    <definedName name="квартал">#REF!</definedName>
    <definedName name="Лина" localSheetId="1">#REF!</definedName>
    <definedName name="Лина">#REF!</definedName>
    <definedName name="лист">#REF!</definedName>
    <definedName name="Лист1">Лист1!$A$11:$F$528</definedName>
    <definedName name="_xlnm.Print_Area" localSheetId="0">доходы!$A$1:$D$72</definedName>
    <definedName name="_xlnm.Print_Area" localSheetId="2">источники!$A$1:$C$28</definedName>
    <definedName name="_xlnm.Print_Area" localSheetId="1">расходы!$A$1:$E$57</definedName>
    <definedName name="округл">#REF!</definedName>
  </definedNames>
  <calcPr calcId="162913"/>
  <customWorkbookViews>
    <customWorkbookView name="Хотина Кристина Игоревна - Личное представление" guid="{EC1DDABA-87E5-4CA0-BDFA-3176D5C21D42}" mergeInterval="0" personalView="1" xWindow="2004" yWindow="46" windowWidth="1807" windowHeight="952" tabRatio="862" activeSheetId="1"/>
    <customWorkbookView name="Воронина Марина Петровна - Личное представление" guid="{F8C4027D-D6CA-4157-8FAE-71E83CC44D4D}" mergeInterval="0" personalView="1" maximized="1" xWindow="-8" yWindow="-8" windowWidth="1936" windowHeight="1066" tabRatio="862" activeSheetId="3"/>
    <customWorkbookView name="Мартоне Анастасия Газимзяновна - Личное представление" guid="{B1E9D3A3-6A2B-4E76-A163-C3C5D3CBC4BC}" mergeInterval="0" personalView="1" maximized="1" xWindow="-8" yWindow="-8" windowWidth="1936" windowHeight="1056" tabRatio="862" activeSheetId="3"/>
    <customWorkbookView name="Кислинская Виолетта Витальевна - Личное представление" guid="{A4D09F0F-4C69-4056-BD3D-99C01656B021}" mergeInterval="0" personalView="1" maximized="1" xWindow="-8" yWindow="-8" windowWidth="1936" windowHeight="1056" activeSheetId="1"/>
    <customWorkbookView name="Посту Оксана Сергеевна - Личное представление" guid="{6943B490-3070-4625-8DEE-85B509FE6D1B}" mergeInterval="0" personalView="1" maximized="1" xWindow="1" yWindow="1" windowWidth="1916" windowHeight="813" activeSheetId="3"/>
    <customWorkbookView name="Щербакова Светлана Сергеевна - Личное представление" guid="{B358A58E-8635-4813-99A2-4F1FD4FD075C}" mergeInterval="0" personalView="1" maximized="1" xWindow="-8" yWindow="-8" windowWidth="1936" windowHeight="1056" tabRatio="862" activeSheetId="3"/>
    <customWorkbookView name="Кириенко Наталья Николаевна - Личное представление" guid="{34FCE91F-37BB-4E1C-80D8-8DC0E1239857}" mergeInterval="0" personalView="1" xWindow="44" yWindow="35" windowWidth="1388" windowHeight="1004" tabRatio="862" activeSheetId="3"/>
    <customWorkbookView name="Чернобель Илона Анатольевна - Личное представление" guid="{87167B54-14FD-40B4-B520-8ADAF9DCA900}" mergeInterval="0" personalView="1" xWindow="946" yWindow="3" windowWidth="976" windowHeight="962" tabRatio="862" activeSheetId="1"/>
    <customWorkbookView name="Филатова Анна Витальевна - Личное представление" guid="{354784A5-404C-43C6-9215-508293194394}" mergeInterval="0" personalView="1" maximized="1" xWindow="-8" yWindow="-8" windowWidth="1936" windowHeight="1056" tabRatio="755" activeSheetId="1"/>
    <customWorkbookView name="Мищук Софья Александровна - Личное представление" guid="{8F1248FC-EA8E-4DC7-8B97-6406CD1514A9}" mergeInterval="0" personalView="1" xWindow="401" yWindow="1" windowWidth="1192" windowHeight="1006" tabRatio="862" activeSheetId="1"/>
    <customWorkbookView name="Засядько Наталья Викторовна - Личное представление" guid="{DE0F5E73-EF4C-476D-B6AE-BFEFF57E867A}" mergeInterval="0" personalView="1" xWindow="27" yWindow="24" windowWidth="939" windowHeight="998" tabRatio="862" activeSheetId="3"/>
  </customWorkbookViews>
</workbook>
</file>

<file path=xl/calcChain.xml><?xml version="1.0" encoding="utf-8"?>
<calcChain xmlns="http://schemas.openxmlformats.org/spreadsheetml/2006/main">
  <c r="A13" i="5" l="1"/>
  <c r="I21" i="4" l="1"/>
  <c r="G12" i="4"/>
  <c r="G13" i="4"/>
  <c r="G14" i="4"/>
  <c r="G15" i="4"/>
  <c r="G16" i="4"/>
  <c r="C9" i="4"/>
  <c r="I16" i="4" l="1"/>
  <c r="I15" i="4" l="1"/>
  <c r="I14" i="4" s="1"/>
  <c r="I13" i="4" l="1"/>
  <c r="I12" i="4" s="1"/>
  <c r="G21" i="4" l="1"/>
  <c r="D21" i="4"/>
  <c r="E21" i="4" s="1"/>
  <c r="I9" i="4"/>
  <c r="J16" i="4"/>
  <c r="D16" i="4"/>
  <c r="C16" i="4"/>
  <c r="D15" i="4"/>
  <c r="C15" i="4"/>
  <c r="D14" i="4"/>
  <c r="C14" i="4"/>
  <c r="D13" i="4"/>
  <c r="C13" i="4"/>
  <c r="D12" i="4"/>
  <c r="C12" i="4"/>
  <c r="H9" i="4"/>
  <c r="E13" i="4" l="1"/>
  <c r="J13" i="4" s="1"/>
  <c r="E12" i="4"/>
  <c r="J12" i="4" s="1"/>
  <c r="J21" i="4"/>
  <c r="G9" i="4"/>
  <c r="E14" i="4"/>
  <c r="J14" i="4" s="1"/>
  <c r="E15" i="4"/>
  <c r="J15" i="4" s="1"/>
  <c r="D9" i="4" l="1"/>
  <c r="F9" i="4" l="1"/>
  <c r="E9" i="4"/>
  <c r="J9" i="4" s="1"/>
  <c r="A14" i="5" l="1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6" i="5"/>
  <c r="A337" i="5"/>
  <c r="A338" i="5"/>
  <c r="A339" i="5"/>
  <c r="A340" i="5"/>
  <c r="A341" i="5"/>
  <c r="A342" i="5"/>
  <c r="A343" i="5"/>
  <c r="A344" i="5"/>
  <c r="A345" i="5"/>
  <c r="A346" i="5"/>
  <c r="A347" i="5"/>
  <c r="A348" i="5"/>
  <c r="A349" i="5"/>
  <c r="A350" i="5"/>
  <c r="A351" i="5"/>
  <c r="A352" i="5"/>
  <c r="A353" i="5"/>
  <c r="A354" i="5"/>
  <c r="A355" i="5"/>
  <c r="A356" i="5"/>
  <c r="A357" i="5"/>
  <c r="A358" i="5"/>
  <c r="A359" i="5"/>
  <c r="A360" i="5"/>
  <c r="A361" i="5"/>
  <c r="A362" i="5"/>
  <c r="A363" i="5"/>
  <c r="A364" i="5"/>
  <c r="A365" i="5"/>
  <c r="A366" i="5"/>
  <c r="A367" i="5"/>
  <c r="A368" i="5"/>
  <c r="A369" i="5"/>
  <c r="A370" i="5"/>
  <c r="A371" i="5"/>
  <c r="A372" i="5"/>
  <c r="A373" i="5"/>
  <c r="A374" i="5"/>
  <c r="A375" i="5"/>
  <c r="A376" i="5"/>
  <c r="A377" i="5"/>
  <c r="A378" i="5"/>
  <c r="A379" i="5"/>
  <c r="A380" i="5"/>
  <c r="A381" i="5"/>
  <c r="A382" i="5"/>
  <c r="A383" i="5"/>
  <c r="A384" i="5"/>
  <c r="A385" i="5"/>
  <c r="A386" i="5"/>
  <c r="A387" i="5"/>
  <c r="A388" i="5"/>
  <c r="A389" i="5"/>
  <c r="A390" i="5"/>
  <c r="A391" i="5"/>
  <c r="A392" i="5"/>
  <c r="A393" i="5"/>
  <c r="A394" i="5"/>
  <c r="A395" i="5"/>
  <c r="A396" i="5"/>
  <c r="A397" i="5"/>
  <c r="A398" i="5"/>
  <c r="A399" i="5"/>
  <c r="A400" i="5"/>
  <c r="A401" i="5"/>
  <c r="A402" i="5"/>
  <c r="A403" i="5"/>
  <c r="A404" i="5"/>
  <c r="A405" i="5"/>
  <c r="A406" i="5"/>
  <c r="A407" i="5"/>
  <c r="A408" i="5"/>
  <c r="A409" i="5"/>
  <c r="A410" i="5"/>
  <c r="A411" i="5"/>
  <c r="A412" i="5"/>
  <c r="A413" i="5"/>
  <c r="A414" i="5"/>
  <c r="A415" i="5"/>
  <c r="A416" i="5"/>
  <c r="A417" i="5"/>
  <c r="A418" i="5"/>
  <c r="A419" i="5"/>
  <c r="A420" i="5"/>
  <c r="A421" i="5"/>
  <c r="A422" i="5"/>
  <c r="A423" i="5"/>
  <c r="A424" i="5"/>
  <c r="A425" i="5"/>
  <c r="A426" i="5"/>
  <c r="A427" i="5"/>
  <c r="A428" i="5"/>
  <c r="A429" i="5"/>
  <c r="A430" i="5"/>
  <c r="A431" i="5"/>
  <c r="A432" i="5"/>
  <c r="A433" i="5"/>
  <c r="A434" i="5"/>
  <c r="A435" i="5"/>
  <c r="A436" i="5"/>
  <c r="A437" i="5"/>
  <c r="A438" i="5"/>
  <c r="A439" i="5"/>
  <c r="A440" i="5"/>
  <c r="A441" i="5"/>
  <c r="A442" i="5"/>
  <c r="A443" i="5"/>
  <c r="A444" i="5"/>
  <c r="A445" i="5"/>
  <c r="A446" i="5"/>
  <c r="A447" i="5"/>
  <c r="A448" i="5"/>
  <c r="A449" i="5"/>
  <c r="A450" i="5"/>
  <c r="A451" i="5"/>
  <c r="A452" i="5"/>
  <c r="A453" i="5"/>
  <c r="A454" i="5"/>
  <c r="A455" i="5"/>
  <c r="A456" i="5"/>
  <c r="A457" i="5"/>
  <c r="A458" i="5"/>
  <c r="A459" i="5"/>
  <c r="A460" i="5"/>
  <c r="A461" i="5"/>
  <c r="A462" i="5"/>
  <c r="A463" i="5"/>
  <c r="A464" i="5"/>
  <c r="A465" i="5"/>
  <c r="A466" i="5"/>
  <c r="A467" i="5"/>
  <c r="A468" i="5"/>
  <c r="A469" i="5"/>
  <c r="A470" i="5"/>
  <c r="A471" i="5"/>
  <c r="A472" i="5"/>
  <c r="A473" i="5"/>
  <c r="A474" i="5"/>
  <c r="A475" i="5"/>
  <c r="A476" i="5"/>
  <c r="A477" i="5"/>
  <c r="A478" i="5"/>
  <c r="A479" i="5"/>
  <c r="A480" i="5"/>
  <c r="A481" i="5"/>
  <c r="A482" i="5"/>
  <c r="A483" i="5"/>
  <c r="A484" i="5"/>
  <c r="A485" i="5"/>
  <c r="A486" i="5"/>
  <c r="A487" i="5"/>
  <c r="A488" i="5"/>
  <c r="A489" i="5"/>
  <c r="A490" i="5"/>
  <c r="A491" i="5"/>
  <c r="A492" i="5"/>
  <c r="A493" i="5"/>
  <c r="A494" i="5"/>
  <c r="A495" i="5"/>
  <c r="A496" i="5"/>
  <c r="A497" i="5"/>
  <c r="A498" i="5"/>
  <c r="A499" i="5"/>
  <c r="A500" i="5"/>
  <c r="A501" i="5"/>
  <c r="A502" i="5"/>
  <c r="A503" i="5"/>
  <c r="A504" i="5"/>
  <c r="A505" i="5"/>
  <c r="A506" i="5"/>
  <c r="A507" i="5"/>
  <c r="A508" i="5"/>
  <c r="A509" i="5"/>
  <c r="A510" i="5"/>
  <c r="A511" i="5"/>
  <c r="A512" i="5"/>
  <c r="A513" i="5"/>
  <c r="A514" i="5"/>
  <c r="A515" i="5"/>
  <c r="A516" i="5"/>
  <c r="A517" i="5"/>
  <c r="A518" i="5"/>
  <c r="A519" i="5"/>
  <c r="A520" i="5"/>
  <c r="A521" i="5"/>
  <c r="A522" i="5"/>
  <c r="A523" i="5"/>
  <c r="A524" i="5"/>
  <c r="A525" i="5"/>
  <c r="A526" i="5"/>
  <c r="A527" i="5"/>
  <c r="A528" i="5"/>
</calcChain>
</file>

<file path=xl/sharedStrings.xml><?xml version="1.0" encoding="utf-8"?>
<sst xmlns="http://schemas.openxmlformats.org/spreadsheetml/2006/main" count="1248" uniqueCount="314">
  <si>
    <t>Наименование показателя</t>
  </si>
  <si>
    <t>Утвержденные 
бюджетные 
назначения</t>
  </si>
  <si>
    <t>Исполнено</t>
  </si>
  <si>
    <t>% исполнения к годовому плану</t>
  </si>
  <si>
    <t>Расходы бюджета - всего</t>
  </si>
  <si>
    <t>в том числе:</t>
  </si>
  <si>
    <t>0100</t>
  </si>
  <si>
    <t>0102</t>
  </si>
  <si>
    <t>100</t>
  </si>
  <si>
    <t>120</t>
  </si>
  <si>
    <t>121</t>
  </si>
  <si>
    <t>122</t>
  </si>
  <si>
    <t>0103</t>
  </si>
  <si>
    <t>200</t>
  </si>
  <si>
    <t>240</t>
  </si>
  <si>
    <t>244</t>
  </si>
  <si>
    <t>0104</t>
  </si>
  <si>
    <t>243</t>
  </si>
  <si>
    <t>0106</t>
  </si>
  <si>
    <t>0111</t>
  </si>
  <si>
    <t>800</t>
  </si>
  <si>
    <t>870</t>
  </si>
  <si>
    <t>0113</t>
  </si>
  <si>
    <t>110</t>
  </si>
  <si>
    <t>111</t>
  </si>
  <si>
    <t>112</t>
  </si>
  <si>
    <t>400</t>
  </si>
  <si>
    <t>410</t>
  </si>
  <si>
    <t>414</t>
  </si>
  <si>
    <t>600</t>
  </si>
  <si>
    <t>610</t>
  </si>
  <si>
    <t>611</t>
  </si>
  <si>
    <t>612</t>
  </si>
  <si>
    <t>630</t>
  </si>
  <si>
    <t>0300</t>
  </si>
  <si>
    <t>0309</t>
  </si>
  <si>
    <t>0400</t>
  </si>
  <si>
    <t>0408</t>
  </si>
  <si>
    <t>810</t>
  </si>
  <si>
    <t>0409</t>
  </si>
  <si>
    <t>0412</t>
  </si>
  <si>
    <t>0500</t>
  </si>
  <si>
    <t>0501</t>
  </si>
  <si>
    <t>0502</t>
  </si>
  <si>
    <t>0503</t>
  </si>
  <si>
    <t>0505</t>
  </si>
  <si>
    <t>300</t>
  </si>
  <si>
    <t>0700</t>
  </si>
  <si>
    <t>0701</t>
  </si>
  <si>
    <t>620</t>
  </si>
  <si>
    <t>621</t>
  </si>
  <si>
    <t>622</t>
  </si>
  <si>
    <t>0702</t>
  </si>
  <si>
    <t>0707</t>
  </si>
  <si>
    <t>320</t>
  </si>
  <si>
    <t>321</t>
  </si>
  <si>
    <t>0709</t>
  </si>
  <si>
    <t>0800</t>
  </si>
  <si>
    <t>0801</t>
  </si>
  <si>
    <t>0804</t>
  </si>
  <si>
    <t>1000</t>
  </si>
  <si>
    <t>1001</t>
  </si>
  <si>
    <t>1003</t>
  </si>
  <si>
    <t>310</t>
  </si>
  <si>
    <t>313</t>
  </si>
  <si>
    <t>322</t>
  </si>
  <si>
    <t>1004</t>
  </si>
  <si>
    <t>1006</t>
  </si>
  <si>
    <t>1100</t>
  </si>
  <si>
    <t>1101</t>
  </si>
  <si>
    <t>1102</t>
  </si>
  <si>
    <t>1105</t>
  </si>
  <si>
    <t>1200</t>
  </si>
  <si>
    <t>1202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</si>
  <si>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</si>
  <si>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</si>
  <si>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</si>
  <si>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</si>
  <si>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</si>
  <si>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</si>
  <si>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</si>
  <si>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</si>
  <si>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</si>
  <si>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</si>
  <si>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</si>
  <si>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</si>
  <si>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</si>
  <si>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</si>
  <si>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</si>
  <si>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</si>
  <si>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</si>
  <si>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</si>
  <si>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</si>
  <si>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</si>
  <si>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</si>
  <si>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</si>
  <si>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</si>
  <si>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</si>
  <si>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</si>
  <si>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</si>
  <si>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</si>
  <si>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</si>
  <si>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</si>
  <si>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</si>
  <si>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</si>
  <si>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</si>
  <si>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Периодическая печать и издательства</t>
  </si>
  <si>
    <t>Результат исполнения бюджета (дефицит/профицит)</t>
  </si>
  <si>
    <t>2. Расходы бюджета</t>
  </si>
  <si>
    <t>Утвержденные бюджетные 
назначения</t>
  </si>
  <si>
    <t>Доходы бюджета - всего</t>
  </si>
  <si>
    <t xml:space="preserve">Единица измерения: тыс. руб. </t>
  </si>
  <si>
    <t xml:space="preserve">  3. Источники финансирования дефицита бюджета</t>
  </si>
  <si>
    <t xml:space="preserve">в том числе: </t>
  </si>
  <si>
    <t>из них:</t>
  </si>
  <si>
    <t>Кредиты кредитных организаций в валюте Российской Федерации</t>
  </si>
  <si>
    <t>Получение кредитов от кредитных организаций в валюте Российской Федерации</t>
  </si>
  <si>
    <t>Получение кредитов от кредитных организаций бюджетами городских округов в валюте Российской Федерации</t>
  </si>
  <si>
    <t>Изменение остатков средств на счетах по учету средств бюджетов</t>
  </si>
  <si>
    <t>Увеличение остатков средств бюджетов</t>
  </si>
  <si>
    <t>Увеличение прочих остатков средств бюджетов</t>
  </si>
  <si>
    <t xml:space="preserve">Увеличение прочих остатков денежных средств бюджетов </t>
  </si>
  <si>
    <t>Увеличение прочих остатков денежных средств бюджетов городских округов</t>
  </si>
  <si>
    <t>Уменьшение остатков средств бюджетов</t>
  </si>
  <si>
    <t>Уменьшение прочих остатков средств бюджетов</t>
  </si>
  <si>
    <t>Уменьшение прочих остатков денежных средств бюджетов</t>
  </si>
  <si>
    <t>Уменьшение прочих остатков денежных средств бюджетов городских округов</t>
  </si>
  <si>
    <t>ИСТОЧНИКИ ВНУТРЕННЕГО ФИНАНСИРОВАНИЯ ДЕФИЦИТОВ  БЮДЖЕТОВ</t>
  </si>
  <si>
    <t>Налог на прибыль организаций</t>
  </si>
  <si>
    <t xml:space="preserve">Налог на доходы физических лиц  </t>
  </si>
  <si>
    <t xml:space="preserve">НАЛОГОВЫЕ И НЕНАЛОГОВЫЕ ДОХОДЫ </t>
  </si>
  <si>
    <t xml:space="preserve">НАЛОГИ НА ПРИБЫЛЬ, ДОХОДЫ     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</si>
  <si>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</si>
  <si>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</si>
  <si>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 xml:space="preserve">НАЛОГИ НА СОВОКУПНЫЙ ДОХОД   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</si>
  <si>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</si>
  <si>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</si>
  <si>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</si>
  <si>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 xml:space="preserve">НАЛОГИ НА ИМУЩЕСТВО </t>
  </si>
  <si>
    <t xml:space="preserve">Налог на имущество физических лиц  </t>
  </si>
  <si>
    <t>Земельный налог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</si>
  <si>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</si>
  <si>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</si>
  <si>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Государственная пошлина за государственную регистрацию, а также за совершение прочих юридически значимых действий</t>
  </si>
  <si>
    <t>ДОХОДЫ ОТ ИСПОЛЬЗОВАНИЯ ИМУЩЕСТВА, НАХОДЯЩЕГОСЯ В ГОСУДАРСТВЕННОЙ И МУНИЦИПАЛЬНОЙ СОБСТВЕННОСТИ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</si>
  <si>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</si>
  <si>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негативное воздействие на окружающую среду</t>
  </si>
  <si>
    <t>Плата за выбросы загрязняющих  веществ в атмосферный воздух стационарными объектами</t>
  </si>
  <si>
    <t xml:space="preserve">Плата за размещение отходов производства и потребления     </t>
  </si>
  <si>
    <t xml:space="preserve">ДОХОДЫ ОТ ПРОДАЖИ МАТЕРИАЛЬНЫХ И НЕМАТЕРИАЛЬНЫХ АКТИВОВ </t>
  </si>
  <si>
    <t>ПРОЧИЕ НЕНАЛОГОВЫЕ ДОХОДЫ</t>
  </si>
  <si>
    <t xml:space="preserve">БЕЗВОЗМЕЗДНЫЕ ПОСТУПЛЕНИЯ      </t>
  </si>
  <si>
    <t xml:space="preserve">БЕЗВОЗМЕЗДНЫЕ ПОСТУПЛЕНИЯ ОТ ДРУГИХ БЮДЖЕТОВ БЮДЖЕТНОЙ СИСТЕМЫ РОССИЙСКОЙ ФЕДЕРАЦИИ  </t>
  </si>
  <si>
    <t>Прочие субсидии</t>
  </si>
  <si>
    <t>-</t>
  </si>
  <si>
    <t>1. Доходы бюджета</t>
  </si>
  <si>
    <t>129</t>
  </si>
  <si>
    <t>119</t>
  </si>
  <si>
    <t>0703</t>
  </si>
  <si>
    <t>Дополнительное образование детей</t>
  </si>
  <si>
    <t>Погашение бюджетами городских округов кредитов от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</si>
  <si>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</si>
  <si>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Субсидии бюджетам бюджетной системы Российской Федерации (межбюджетные субсидии)  </t>
  </si>
  <si>
    <t xml:space="preserve">Субвенции бюджетам бюджетной системы Российской Федерации </t>
  </si>
  <si>
    <t>Доходы от продажи земельных участков, находящихся в государственной и муниципальной собственности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</si>
  <si>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</si>
  <si>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850</t>
  </si>
  <si>
    <t>853</t>
  </si>
  <si>
    <t>830</t>
  </si>
  <si>
    <t>831</t>
  </si>
  <si>
    <t>852</t>
  </si>
  <si>
    <t>Иные межбюджетные трансферты</t>
  </si>
  <si>
    <t>123</t>
  </si>
  <si>
    <t>350</t>
  </si>
  <si>
    <t>340</t>
  </si>
  <si>
    <t>813</t>
  </si>
  <si>
    <t>811</t>
  </si>
  <si>
    <t>633</t>
  </si>
  <si>
    <t>БЕЗВОЗМЕЗДНЫЕ ПОСТУПЛЕНИЯ ОТ НЕГОСУДАРСТВЕННЫХ ОРГАНИЗАЦИЙ</t>
  </si>
  <si>
    <t>Безвозмездные поступления от негосударственных организаций в бюджеты городских округов</t>
  </si>
  <si>
    <t>Субсидии бюджетам на реализацию программ формирования современной городской среды</t>
  </si>
  <si>
    <t>0603</t>
  </si>
  <si>
    <t>0600</t>
  </si>
  <si>
    <t>Охрана объектов растительного и животного мира и среды их обитания</t>
  </si>
  <si>
    <t>ОХРАНА ОКРУЖАЮЩЕЙ СРЕДЫ</t>
  </si>
  <si>
    <t>1201</t>
  </si>
  <si>
    <t>Телевидение и радиовещание</t>
  </si>
  <si>
    <t xml:space="preserve">Плата за сбросы загрязняющих веществ в водные объекты   </t>
  </si>
  <si>
    <t>ДОХОДЫ ОТ ОКАЗАНИЯ ПЛАТНЫХ УСЛУГ И КОМПЕНСАЦИИ ЗАТРАТ ГОСУДАРСТВА</t>
  </si>
  <si>
    <t>Налог, взимаемый в связи с применением упрощенной системы налогообложения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</si>
  <si>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</si>
  <si>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</si>
  <si>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</si>
  <si>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247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</si>
  <si>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</si>
  <si>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</si>
  <si>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0705</t>
  </si>
  <si>
    <t>Профессиональная подготовка, переподготовка и повышение квалификации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</si>
  <si>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</si>
  <si>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360</t>
  </si>
  <si>
    <t>323</t>
  </si>
  <si>
    <t>312</t>
  </si>
  <si>
    <t>0602</t>
  </si>
  <si>
    <t>0605</t>
  </si>
  <si>
    <t>Сбор, удаление отходов и очистка сточных вод</t>
  </si>
  <si>
    <t>Другие вопросы в области охраны окружающей среды</t>
  </si>
  <si>
    <t>Субсидии бюджетам на поддержку отрасли культуры</t>
  </si>
  <si>
    <t>0314</t>
  </si>
  <si>
    <t>Другие вопросы в области национальной безопасности и правоохранительной деятельности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</si>
  <si>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</si>
  <si>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об использовании бюджетных ассигнований резервного фонда Администрации города Норильска</t>
  </si>
  <si>
    <t>СВОД</t>
  </si>
  <si>
    <t>руб.</t>
  </si>
  <si>
    <t>№ п/п</t>
  </si>
  <si>
    <t>Фактическое исполнение с начала года (с учетом возврата)</t>
  </si>
  <si>
    <t>Остаток</t>
  </si>
  <si>
    <t>% исполнения</t>
  </si>
  <si>
    <t>Распоряжения без финансирования</t>
  </si>
  <si>
    <t>Проекты Распоряжений, находящиеся на согласовании</t>
  </si>
  <si>
    <t>Документы, находящиеся в работе</t>
  </si>
  <si>
    <t>Общий остаток ассигнований</t>
  </si>
  <si>
    <t>5=3-4</t>
  </si>
  <si>
    <t xml:space="preserve">6=4/3, % </t>
  </si>
  <si>
    <t>10=5-7-8-9</t>
  </si>
  <si>
    <t>Общий итог:</t>
  </si>
  <si>
    <t xml:space="preserve">1. </t>
  </si>
  <si>
    <t>Финансовое обеспечение непредвиденных расходов по ликвидации последствий аварий, стихийных бедствий, в том числе на проведение аварийно-спасательных и других неотложных аварийно-восстановительных работ, проведение мероприятий по предупреждению чрезвычайных ситуаций, на организацию мероприятий, проводимых городским штабом «Шторм» в период особых метеорологических условий, возникающих на территории муниципального образования город Норильск и других мероприятий чрезвычайного характера</t>
  </si>
  <si>
    <t xml:space="preserve">2. </t>
  </si>
  <si>
    <t>Мероприятия, носящие единовременный характер и не предусмотренные в бюджете города, в том числе:</t>
  </si>
  <si>
    <t>2.1.</t>
  </si>
  <si>
    <t xml:space="preserve"> - организация и проведение конкурсов, фестивалей, концертов, юбилейных, праздничных, иных мероприятий, имеющих важное общественное и (или) социально-экономическое значение для города</t>
  </si>
  <si>
    <t>2.2.</t>
  </si>
  <si>
    <t xml:space="preserve"> - организация и проведение встреч, симпозиумов, выставок, семинаров, иных мероприятий по проблемам местного значения, вопросам, имеющим значение для города</t>
  </si>
  <si>
    <t>2.3.</t>
  </si>
  <si>
    <t xml:space="preserve"> - организация, проведение спортивных соревнований и иных спортивных мероприятий; обеспечение участия в спортивных соревнованиях и иных спортивных мероприятиях воспитанников (учащихся) муниципальных учреждений муниципального образования город Норильск, спортсменов и спортивных команд от муниципального образования город Норильск (включая внесение взноса, сбора, иного вида оплаты участия в соответствующем мероприятии, оплату проезда к месту проведения соответствующего мероприятия и обратно)</t>
  </si>
  <si>
    <t>2.4.</t>
  </si>
  <si>
    <t xml:space="preserve"> - обеспечение отдыха, оздоровления и занятости детей в каникулярный период (включая оплату проезда к месту отдыха, оздоровления, занятости и обратно)</t>
  </si>
  <si>
    <t>2.5.</t>
  </si>
  <si>
    <t xml:space="preserve"> - обеспечение участия отдельных граждан и коллективов, осуществляющих свою деятельность на территории муниципального образования город Норильск, в конкурсах, фестивалях, концертах, научно-технических или творческих мероприятиях (включая внесение взноса, сбора, иного вида оплаты участия в соответствующем мероприятии, оплату проезда к месту проведения соответствующего мероприятия и обратно)</t>
  </si>
  <si>
    <t>2.6.</t>
  </si>
  <si>
    <t xml:space="preserve"> - оказание отдельным гражданам материальной помощи (рассматривается при условии, если обращение подано в срок не позднее шести месяцев со дня наступления соответствующего случая, являющегося причиной для обращения об оказании материальной помощи)</t>
  </si>
  <si>
    <t>2.7.</t>
  </si>
  <si>
    <t xml:space="preserve"> - поощрение отличившихся граждан, работников органов местного самоуправления и иных организаций, осуществляющих деятельность на территории муниципального образования город Норильск</t>
  </si>
  <si>
    <t>2.8.</t>
  </si>
  <si>
    <t xml:space="preserve"> - поощрение участников конкурсов</t>
  </si>
  <si>
    <t>2.9.</t>
  </si>
  <si>
    <t xml:space="preserve"> - прочие мероприятия, носящие единовременный характер</t>
  </si>
  <si>
    <t xml:space="preserve">3. </t>
  </si>
  <si>
    <t>Предоставление дополнительной помощи (субсидии) на проведение капитального ремонта общего имущества в многоквартирных домах муниципального образования город Норильск при возникновении неотложной необходимости</t>
  </si>
  <si>
    <t>Субсидии бюджетам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</si>
  <si>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 xml:space="preserve">распоряжением Администрации города Норильска 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</si>
  <si>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</si>
  <si>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</si>
  <si>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0410</t>
  </si>
  <si>
    <t>113</t>
  </si>
  <si>
    <t>1300</t>
  </si>
  <si>
    <t>1301</t>
  </si>
  <si>
    <t>700</t>
  </si>
  <si>
    <t>0900</t>
  </si>
  <si>
    <t>0909</t>
  </si>
  <si>
    <t>Обслуживание государственного (муниципального) долга</t>
  </si>
  <si>
    <t>614</t>
  </si>
  <si>
    <t>615</t>
  </si>
  <si>
    <t>624</t>
  </si>
  <si>
    <t>625</t>
  </si>
  <si>
    <t>635</t>
  </si>
  <si>
    <t>816</t>
  </si>
  <si>
    <t>МУНИЦИПАЛЬНОЕ УЧРЕЖДЕНИЕ "ФИНАНСОВОЕ УПРАВЛЕНИЕ АДМИНИСТРАЦИИ ГОРОДА НОРИЛЬСКА"</t>
  </si>
  <si>
    <t>(наименование органа, исполняющего бюджет)</t>
  </si>
  <si>
    <t>Бюджет: бюджет муниципального образования город Норильск</t>
  </si>
  <si>
    <t>Тип бланка расходов: Смета</t>
  </si>
  <si>
    <t>КФСР</t>
  </si>
  <si>
    <t>КВР</t>
  </si>
  <si>
    <t>Всего выбытий (бух.уч.)</t>
  </si>
  <si>
    <t>Итого</t>
  </si>
  <si>
    <t>730</t>
  </si>
  <si>
    <t>тыс. руб.</t>
  </si>
  <si>
    <t xml:space="preserve">Отчет об исполнении бюджета муниципального образования город Норильск      
</t>
  </si>
  <si>
    <t>% исполнения 
к годовому плану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</si>
  <si>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</si>
  <si>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</si>
  <si>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</si>
  <si>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</si>
  <si>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 xml:space="preserve">ПЛАТЕЖИ ПРИ ПОЛЬЗОВАНИИ ПРИРОДНЫМИ РЕСУРСАМИ  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</si>
  <si>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</si>
  <si>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ШТРАФЫ, САНКЦИИ, ВОЗМЕЩЕНИЕ УЩЕРБА    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</si>
  <si>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</si>
  <si>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</si>
  <si>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 xml:space="preserve"> на 01.04.2024 г.</t>
  </si>
  <si>
    <t>Дата печати 17.04.2024 (18:09:56)</t>
  </si>
  <si>
    <t>Ассигнования 2024 год</t>
  </si>
  <si>
    <t>КП - расходы 1кв</t>
  </si>
  <si>
    <t>0105</t>
  </si>
  <si>
    <t>4. ОТЧЕТ</t>
  </si>
  <si>
    <t>ИСТОЧНИКИ ФИНАНСИРОВАНИЯ ДЕФИЦИТОВ  БЮДЖЕТОВ - всего</t>
  </si>
  <si>
    <t>Судебная система</t>
  </si>
  <si>
    <t>Субсидии бюджетам городских округов на реализацию мероприятий по обеспечению жильем молодых семей</t>
  </si>
  <si>
    <t>Защита населения и территории от чрезвычайных ситуаций природного и техногенного характера, гражданская оборона</t>
  </si>
  <si>
    <t>Молодежная политика и оздоровление детей</t>
  </si>
  <si>
    <r>
      <rPr>
        <b/>
        <sz val="8"/>
        <rFont val="Times New Roman"/>
        <family val="1"/>
        <charset val="204"/>
      </rPr>
      <t>Резервный фонд</t>
    </r>
    <r>
      <rPr>
        <sz val="8"/>
        <rFont val="Times New Roman"/>
        <family val="1"/>
        <charset val="204"/>
      </rPr>
      <t xml:space="preserve">
(Постановление от 28.05.2008 № 1535 "О резервном фонде Администрации города Норильска" и Порядок использования средств резервного фонда Администрации города Норильска)</t>
    </r>
  </si>
  <si>
    <r>
      <t>Утвержденные ассигнования на 2024год</t>
    </r>
    <r>
      <rPr>
        <b/>
        <sz val="14"/>
        <rFont val="Times New Roman"/>
        <family val="1"/>
        <charset val="204"/>
      </rPr>
      <t>*</t>
    </r>
  </si>
  <si>
    <t>ОБСЛУЖИВАНИЕ ГОСУДАРСТВЕННОГО (МУНИЦИПАЛЬНОГО) ДОЛГА</t>
  </si>
  <si>
    <t>СВЯЗЬ И ИНФОРМАТИКА</t>
  </si>
  <si>
    <r>
      <t xml:space="preserve">по состоянию на </t>
    </r>
    <r>
      <rPr>
        <b/>
        <i/>
        <sz val="10"/>
        <rFont val="Arial Cyr"/>
        <charset val="204"/>
      </rPr>
      <t xml:space="preserve">"01" октября 2024 г. </t>
    </r>
  </si>
  <si>
    <r>
      <t xml:space="preserve">Периодичность: </t>
    </r>
    <r>
      <rPr>
        <u/>
        <sz val="11"/>
        <rFont val="Times New Roman"/>
        <family val="1"/>
        <charset val="204"/>
      </rPr>
      <t>месячная,</t>
    </r>
    <r>
      <rPr>
        <sz val="11"/>
        <rFont val="Times New Roman"/>
        <family val="1"/>
        <charset val="204"/>
      </rPr>
      <t xml:space="preserve"> квартальная, годовая</t>
    </r>
  </si>
  <si>
    <t>Бюджетные кредиты из других бюджетов бюджетной системы Российской Федерации</t>
  </si>
  <si>
    <t>Бюджетные кредиты из других бюджетов бюджетной системы Российской Федерации в валюте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</si>
  <si>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</si>
  <si>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</si>
  <si>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</si>
  <si>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</si>
  <si>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Перечисления из бюджетов городских округов (в бюджеты городских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</si>
  <si>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по состоянию на 01 декабря 2024 года</t>
  </si>
  <si>
    <t>5=4/3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</si>
</sst>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\ _₽_-;\-* #,##0.00\ _₽_-;_-* &quot;-&quot;??\ _₽_-;_-@_-"/>
    <numFmt numFmtId="164" formatCode="_-* #,##0.00_р_._-;\-* #,##0.00_р_._-;_-* &quot;-&quot;??_р_._-;_-@_-"/>
    <numFmt numFmtId="165" formatCode="0.0%"/>
    <numFmt numFmtId="166" formatCode="_-* #,##0.0_р_._-;\-* #,##0.0_р_._-;_-* &quot;-&quot;?_р_._-;_-@_-"/>
    <numFmt numFmtId="167" formatCode="#,##0.0"/>
    <numFmt numFmtId="168" formatCode="_-* #,##0.00_р_._-;\-* #,##0.00_р_._-;_-* &quot;-&quot;_р_._-;_-@_-"/>
    <numFmt numFmtId="169" formatCode="_-* #,##0.0\ _₽_-;\-* #,##0.0\ _₽_-;_-* &quot;-&quot;?\ _₽_-;_-@_-"/>
    <numFmt numFmtId="170" formatCode="dd/mm/yyyy\ hh:mm"/>
  </numFmts>
  <fonts count="4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i/>
      <u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14"/>
      <name val="Arial Cyr"/>
      <charset val="204"/>
    </font>
    <font>
      <sz val="7"/>
      <name val="Arial Cyr"/>
      <charset val="204"/>
    </font>
    <font>
      <b/>
      <sz val="8"/>
      <color indexed="12"/>
      <name val="Arial Cyr"/>
      <charset val="204"/>
    </font>
    <font>
      <b/>
      <sz val="8"/>
      <color indexed="61"/>
      <name val="Arial Cyr"/>
      <charset val="204"/>
    </font>
    <font>
      <sz val="1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.5"/>
      <name val="MS Sans Serif"/>
    </font>
    <font>
      <sz val="8"/>
      <name val="Arial Cyr"/>
    </font>
    <font>
      <b/>
      <sz val="8.5"/>
      <name val="MS Sans Serif"/>
    </font>
    <font>
      <b/>
      <sz val="8"/>
      <name val="Arial Cyr"/>
    </font>
    <font>
      <b/>
      <sz val="13"/>
      <color theme="1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color indexed="12"/>
      <name val="Arial Cyr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0" fontId="14" fillId="0" borderId="0"/>
    <xf numFmtId="0" fontId="14" fillId="0" borderId="0"/>
    <xf numFmtId="0" fontId="15" fillId="0" borderId="0"/>
    <xf numFmtId="0" fontId="16" fillId="0" borderId="0"/>
    <xf numFmtId="0" fontId="18" fillId="0" borderId="0"/>
    <xf numFmtId="0" fontId="19" fillId="0" borderId="0"/>
    <xf numFmtId="43" fontId="34" fillId="0" borderId="0" applyFont="0" applyFill="0" applyBorder="0" applyAlignment="0" applyProtection="0"/>
  </cellStyleXfs>
  <cellXfs count="167">
    <xf numFmtId="0" fontId="0" fillId="0" borderId="0" xfId="0"/>
    <xf numFmtId="0" fontId="9" fillId="0" borderId="0" xfId="0" applyFont="1"/>
    <xf numFmtId="0" fontId="11" fillId="0" borderId="0" xfId="0" applyFont="1"/>
    <xf numFmtId="0" fontId="11" fillId="0" borderId="0" xfId="0" applyFont="1" applyAlignment="1">
      <alignment horizontal="right"/>
    </xf>
    <xf numFmtId="49" fontId="1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vertical="center" wrapText="1"/>
    </xf>
    <xf numFmtId="167" fontId="0" fillId="0" borderId="0" xfId="0" applyNumberFormat="1"/>
    <xf numFmtId="0" fontId="9" fillId="0" borderId="0" xfId="0" applyFont="1" applyAlignment="1">
      <alignment horizontal="right"/>
    </xf>
    <xf numFmtId="0" fontId="13" fillId="0" borderId="0" xfId="0" applyFont="1"/>
    <xf numFmtId="0" fontId="0" fillId="2" borderId="0" xfId="0" applyFill="1"/>
    <xf numFmtId="0" fontId="0" fillId="0" borderId="0" xfId="0" applyAlignment="1">
      <alignment vertical="center" wrapText="1"/>
    </xf>
    <xf numFmtId="164" fontId="0" fillId="0" borderId="0" xfId="0" applyNumberFormat="1" applyAlignment="1">
      <alignment horizontal="right"/>
    </xf>
    <xf numFmtId="0" fontId="14" fillId="0" borderId="0" xfId="0" applyFont="1" applyAlignment="1">
      <alignment horizontal="right" vertical="center" wrapText="1"/>
    </xf>
    <xf numFmtId="0" fontId="29" fillId="3" borderId="1" xfId="0" applyFont="1" applyFill="1" applyBorder="1" applyAlignment="1">
      <alignment horizontal="left" vertical="center" wrapText="1"/>
    </xf>
    <xf numFmtId="2" fontId="29" fillId="0" borderId="1" xfId="0" applyNumberFormat="1" applyFont="1" applyBorder="1" applyAlignment="1">
      <alignment horizontal="left" vertical="center" wrapText="1"/>
    </xf>
    <xf numFmtId="49" fontId="17" fillId="3" borderId="1" xfId="0" applyNumberFormat="1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0" fillId="0" borderId="0" xfId="0" applyAlignment="1">
      <alignment horizontal="right"/>
    </xf>
    <xf numFmtId="0" fontId="32" fillId="0" borderId="0" xfId="0" applyFont="1"/>
    <xf numFmtId="164" fontId="0" fillId="0" borderId="0" xfId="0" applyNumberFormat="1" applyAlignment="1">
      <alignment vertical="center" wrapText="1"/>
    </xf>
    <xf numFmtId="4" fontId="0" fillId="0" borderId="0" xfId="0" applyNumberFormat="1" applyAlignment="1">
      <alignment vertical="center" wrapText="1"/>
    </xf>
    <xf numFmtId="0" fontId="26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17" fillId="0" borderId="0" xfId="0" applyFont="1"/>
    <xf numFmtId="0" fontId="17" fillId="0" borderId="0" xfId="0" applyFont="1" applyAlignment="1" applyProtection="1">
      <alignment horizontal="right"/>
      <protection locked="0"/>
    </xf>
    <xf numFmtId="0" fontId="23" fillId="0" borderId="0" xfId="0" applyFont="1"/>
    <xf numFmtId="0" fontId="35" fillId="0" borderId="0" xfId="0" applyFont="1"/>
    <xf numFmtId="0" fontId="36" fillId="0" borderId="0" xfId="0" applyFont="1"/>
    <xf numFmtId="0" fontId="35" fillId="0" borderId="0" xfId="0" applyFont="1" applyAlignment="1">
      <alignment horizontal="left" vertical="top" wrapText="1"/>
    </xf>
    <xf numFmtId="0" fontId="35" fillId="0" borderId="0" xfId="0" applyFont="1" applyAlignment="1">
      <alignment wrapText="1"/>
    </xf>
    <xf numFmtId="49" fontId="37" fillId="0" borderId="1" xfId="0" applyNumberFormat="1" applyFont="1" applyBorder="1" applyAlignment="1">
      <alignment horizontal="center" vertical="center" wrapText="1"/>
    </xf>
    <xf numFmtId="49" fontId="38" fillId="0" borderId="4" xfId="0" applyNumberFormat="1" applyFont="1" applyBorder="1" applyAlignment="1">
      <alignment horizontal="center"/>
    </xf>
    <xf numFmtId="49" fontId="38" fillId="0" borderId="5" xfId="0" applyNumberFormat="1" applyFont="1" applyBorder="1" applyAlignment="1">
      <alignment horizontal="center"/>
    </xf>
    <xf numFmtId="49" fontId="38" fillId="0" borderId="4" xfId="0" applyNumberFormat="1" applyFont="1" applyBorder="1" applyAlignment="1">
      <alignment horizontal="center" vertical="center" wrapText="1"/>
    </xf>
    <xf numFmtId="49" fontId="38" fillId="0" borderId="5" xfId="0" applyNumberFormat="1" applyFont="1" applyBorder="1" applyAlignment="1">
      <alignment horizontal="center" vertical="center" wrapText="1"/>
    </xf>
    <xf numFmtId="49" fontId="36" fillId="0" borderId="6" xfId="0" applyNumberFormat="1" applyFont="1" applyBorder="1" applyAlignment="1">
      <alignment horizontal="center" vertical="center" wrapText="1"/>
    </xf>
    <xf numFmtId="167" fontId="38" fillId="0" borderId="5" xfId="0" applyNumberFormat="1" applyFont="1" applyBorder="1" applyAlignment="1">
      <alignment horizontal="right"/>
    </xf>
    <xf numFmtId="167" fontId="38" fillId="0" borderId="5" xfId="0" applyNumberFormat="1" applyFont="1" applyBorder="1" applyAlignment="1">
      <alignment horizontal="right" vertical="center" wrapText="1"/>
    </xf>
    <xf numFmtId="167" fontId="36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49" fontId="2" fillId="0" borderId="1" xfId="0" applyNumberFormat="1" applyFont="1" applyBorder="1" applyAlignment="1">
      <alignment horizontal="left" vertical="center" wrapText="1"/>
    </xf>
    <xf numFmtId="43" fontId="3" fillId="0" borderId="1" xfId="7" applyFont="1" applyFill="1" applyBorder="1" applyAlignment="1">
      <alignment horizontal="right" vertical="center" wrapText="1"/>
    </xf>
    <xf numFmtId="0" fontId="41" fillId="0" borderId="0" xfId="0" applyFont="1" applyAlignment="1">
      <alignment horizontal="left"/>
    </xf>
    <xf numFmtId="0" fontId="41" fillId="0" borderId="0" xfId="0" applyFont="1" applyAlignment="1">
      <alignment horizontal="center"/>
    </xf>
    <xf numFmtId="170" fontId="41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26" fillId="0" borderId="0" xfId="0" applyFont="1" applyBorder="1" applyAlignment="1">
      <alignment vertical="center" wrapText="1"/>
    </xf>
    <xf numFmtId="168" fontId="24" fillId="2" borderId="0" xfId="0" applyNumberFormat="1" applyFont="1" applyFill="1" applyBorder="1" applyAlignment="1">
      <alignment horizontal="center" vertical="center" wrapText="1"/>
    </xf>
    <xf numFmtId="164" fontId="27" fillId="0" borderId="0" xfId="0" applyNumberFormat="1" applyFont="1" applyBorder="1" applyAlignment="1">
      <alignment vertical="center" wrapText="1"/>
    </xf>
    <xf numFmtId="168" fontId="27" fillId="0" borderId="0" xfId="0" applyNumberFormat="1" applyFont="1" applyBorder="1" applyAlignment="1">
      <alignment vertical="center" wrapText="1"/>
    </xf>
    <xf numFmtId="0" fontId="27" fillId="0" borderId="0" xfId="0" applyFont="1" applyBorder="1" applyAlignment="1">
      <alignment vertical="center" wrapText="1"/>
    </xf>
    <xf numFmtId="164" fontId="28" fillId="0" borderId="0" xfId="0" applyNumberFormat="1" applyFont="1" applyBorder="1" applyAlignment="1">
      <alignment vertical="center" wrapText="1"/>
    </xf>
    <xf numFmtId="0" fontId="28" fillId="0" borderId="0" xfId="0" applyFont="1" applyBorder="1" applyAlignment="1">
      <alignment vertical="center" wrapText="1"/>
    </xf>
    <xf numFmtId="168" fontId="42" fillId="0" borderId="0" xfId="0" applyNumberFormat="1" applyFont="1" applyBorder="1" applyAlignment="1">
      <alignment vertical="center" wrapText="1"/>
    </xf>
    <xf numFmtId="0" fontId="17" fillId="0" borderId="1" xfId="0" applyNumberFormat="1" applyFont="1" applyBorder="1" applyAlignment="1">
      <alignment vertical="center" wrapText="1" shrinkToFit="1"/>
    </xf>
    <xf numFmtId="0" fontId="17" fillId="0" borderId="1" xfId="0" applyNumberFormat="1" applyFont="1" applyBorder="1" applyAlignment="1">
      <alignment horizontal="left" vertical="center" wrapText="1"/>
    </xf>
    <xf numFmtId="0" fontId="25" fillId="0" borderId="0" xfId="0" applyFont="1" applyBorder="1" applyAlignment="1">
      <alignment horizontal="right" vertical="justify" wrapText="1"/>
    </xf>
    <xf numFmtId="0" fontId="0" fillId="0" borderId="0" xfId="0" applyBorder="1"/>
    <xf numFmtId="164" fontId="0" fillId="0" borderId="0" xfId="0" applyNumberFormat="1"/>
    <xf numFmtId="168" fontId="25" fillId="0" borderId="0" xfId="0" applyNumberFormat="1" applyFont="1" applyFill="1"/>
    <xf numFmtId="0" fontId="25" fillId="0" borderId="0" xfId="0" applyFont="1" applyFill="1"/>
    <xf numFmtId="164" fontId="25" fillId="0" borderId="0" xfId="0" applyNumberFormat="1" applyFont="1" applyFill="1"/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 shrinkToFit="1"/>
    </xf>
    <xf numFmtId="0" fontId="3" fillId="2" borderId="1" xfId="0" applyFont="1" applyFill="1" applyBorder="1" applyAlignment="1">
      <alignment horizontal="left" vertical="center" wrapText="1" shrinkToFit="1"/>
    </xf>
    <xf numFmtId="169" fontId="0" fillId="2" borderId="0" xfId="0" applyNumberFormat="1" applyFill="1"/>
    <xf numFmtId="0" fontId="7" fillId="0" borderId="0" xfId="0" applyFont="1" applyFill="1"/>
    <xf numFmtId="0" fontId="9" fillId="0" borderId="0" xfId="0" applyFont="1" applyFill="1"/>
    <xf numFmtId="0" fontId="11" fillId="0" borderId="0" xfId="0" applyFont="1" applyFill="1"/>
    <xf numFmtId="4" fontId="11" fillId="0" borderId="0" xfId="0" applyNumberFormat="1" applyFont="1" applyFill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167" fontId="3" fillId="0" borderId="1" xfId="0" applyNumberFormat="1" applyFont="1" applyFill="1" applyBorder="1" applyAlignment="1">
      <alignment horizontal="right" vertical="center" wrapText="1"/>
    </xf>
    <xf numFmtId="0" fontId="0" fillId="0" borderId="0" xfId="0" applyFill="1"/>
    <xf numFmtId="0" fontId="1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164" fontId="29" fillId="0" borderId="1" xfId="0" applyNumberFormat="1" applyFont="1" applyFill="1" applyBorder="1" applyAlignment="1">
      <alignment vertical="center" shrinkToFit="1"/>
    </xf>
    <xf numFmtId="49" fontId="38" fillId="0" borderId="4" xfId="0" applyNumberFormat="1" applyFont="1" applyBorder="1" applyAlignment="1" applyProtection="1">
      <alignment horizontal="center" vertical="center" wrapText="1"/>
    </xf>
    <xf numFmtId="4" fontId="0" fillId="0" borderId="0" xfId="0" applyNumberFormat="1"/>
    <xf numFmtId="4" fontId="8" fillId="0" borderId="0" xfId="0" applyNumberFormat="1" applyFont="1" applyFill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right" vertical="center" wrapText="1"/>
    </xf>
    <xf numFmtId="164" fontId="47" fillId="0" borderId="1" xfId="0" applyNumberFormat="1" applyFont="1" applyFill="1" applyBorder="1" applyAlignment="1">
      <alignment horizontal="right" vertical="center" shrinkToFit="1"/>
    </xf>
    <xf numFmtId="165" fontId="47" fillId="0" borderId="1" xfId="0" applyNumberFormat="1" applyFont="1" applyFill="1" applyBorder="1" applyAlignment="1">
      <alignment horizontal="right" vertical="center" shrinkToFit="1"/>
    </xf>
    <xf numFmtId="164" fontId="29" fillId="0" borderId="1" xfId="0" applyNumberFormat="1" applyFont="1" applyFill="1" applyBorder="1" applyAlignment="1">
      <alignment horizontal="right" vertical="center" shrinkToFit="1"/>
    </xf>
    <xf numFmtId="165" fontId="29" fillId="0" borderId="1" xfId="0" applyNumberFormat="1" applyFont="1" applyFill="1" applyBorder="1" applyAlignment="1">
      <alignment horizontal="right" vertical="center" shrinkToFit="1"/>
    </xf>
    <xf numFmtId="164" fontId="29" fillId="0" borderId="1" xfId="0" applyNumberFormat="1" applyFont="1" applyBorder="1" applyAlignment="1">
      <alignment horizontal="right" vertical="center" shrinkToFit="1"/>
    </xf>
    <xf numFmtId="165" fontId="0" fillId="0" borderId="0" xfId="0" applyNumberFormat="1"/>
    <xf numFmtId="0" fontId="8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1" fillId="5" borderId="0" xfId="0" applyNumberFormat="1" applyFont="1" applyFill="1" applyAlignment="1">
      <alignment horizontal="center" vertical="center" wrapText="1"/>
    </xf>
    <xf numFmtId="0" fontId="1" fillId="4" borderId="0" xfId="0" applyFont="1" applyFill="1" applyAlignment="1">
      <alignment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right" vertical="center" wrapText="1"/>
    </xf>
    <xf numFmtId="166" fontId="1" fillId="2" borderId="1" xfId="0" applyNumberFormat="1" applyFont="1" applyFill="1" applyBorder="1" applyAlignment="1">
      <alignment horizontal="right" vertical="center" wrapText="1"/>
    </xf>
    <xf numFmtId="166" fontId="2" fillId="2" borderId="1" xfId="2" applyNumberFormat="1" applyFont="1" applyFill="1" applyBorder="1" applyAlignment="1">
      <alignment horizontal="right" vertical="center" wrapText="1"/>
    </xf>
    <xf numFmtId="166" fontId="2" fillId="2" borderId="1" xfId="0" applyNumberFormat="1" applyFont="1" applyFill="1" applyBorder="1" applyAlignment="1">
      <alignment horizontal="right" vertical="center" wrapText="1"/>
    </xf>
    <xf numFmtId="166" fontId="3" fillId="2" borderId="1" xfId="0" applyNumberFormat="1" applyFont="1" applyFill="1" applyBorder="1" applyAlignment="1">
      <alignment horizontal="right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167" fontId="4" fillId="0" borderId="1" xfId="0" applyNumberFormat="1" applyFont="1" applyFill="1" applyBorder="1" applyAlignment="1">
      <alignment horizontal="right" vertical="center" wrapText="1"/>
    </xf>
    <xf numFmtId="167" fontId="4" fillId="2" borderId="1" xfId="0" applyNumberFormat="1" applyFont="1" applyFill="1" applyBorder="1" applyAlignment="1" applyProtection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43" fontId="1" fillId="0" borderId="0" xfId="0" applyNumberFormat="1" applyFont="1" applyAlignment="1">
      <alignment horizontal="right" vertical="center" wrapText="1"/>
    </xf>
    <xf numFmtId="43" fontId="1" fillId="0" borderId="0" xfId="0" applyNumberFormat="1" applyFont="1" applyAlignment="1">
      <alignment horizontal="right" wrapText="1"/>
    </xf>
    <xf numFmtId="3" fontId="6" fillId="0" borderId="1" xfId="0" applyNumberFormat="1" applyFont="1" applyFill="1" applyBorder="1" applyAlignment="1">
      <alignment horizontal="center" vertical="center" wrapText="1"/>
    </xf>
    <xf numFmtId="166" fontId="33" fillId="2" borderId="1" xfId="0" applyNumberFormat="1" applyFont="1" applyFill="1" applyBorder="1" applyAlignment="1">
      <alignment horizontal="righ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165" fontId="4" fillId="2" borderId="1" xfId="0" applyNumberFormat="1" applyFont="1" applyFill="1" applyBorder="1" applyAlignment="1">
      <alignment horizontal="right" vertical="center" wrapText="1"/>
    </xf>
    <xf numFmtId="167" fontId="4" fillId="2" borderId="1" xfId="0" applyNumberFormat="1" applyFont="1" applyFill="1" applyBorder="1" applyAlignment="1">
      <alignment horizontal="right" vertical="center" wrapText="1"/>
    </xf>
    <xf numFmtId="49" fontId="4" fillId="2" borderId="1" xfId="1" applyNumberFormat="1" applyFont="1" applyFill="1" applyBorder="1" applyAlignment="1">
      <alignment horizontal="justify" vertical="center" wrapText="1"/>
    </xf>
    <xf numFmtId="49" fontId="4" fillId="2" borderId="1" xfId="1" applyNumberFormat="1" applyFont="1" applyFill="1" applyBorder="1" applyAlignment="1">
      <alignment horizontal="left" vertical="center" wrapText="1"/>
    </xf>
    <xf numFmtId="0" fontId="31" fillId="0" borderId="0" xfId="0" applyFont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7" fontId="5" fillId="0" borderId="1" xfId="0" applyNumberFormat="1" applyFont="1" applyFill="1" applyBorder="1" applyAlignment="1">
      <alignment horizontal="right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1" fillId="0" borderId="0" xfId="0" applyFont="1" applyAlignment="1">
      <alignment horizontal="right" vertical="center" wrapText="1"/>
    </xf>
    <xf numFmtId="0" fontId="39" fillId="0" borderId="0" xfId="0" applyFont="1" applyAlignment="1">
      <alignment horizontal="center" wrapText="1"/>
    </xf>
    <xf numFmtId="0" fontId="39" fillId="0" borderId="0" xfId="0" applyFont="1" applyAlignment="1">
      <alignment horizontal="center"/>
    </xf>
    <xf numFmtId="0" fontId="8" fillId="0" borderId="0" xfId="0" applyFont="1" applyFill="1" applyAlignment="1">
      <alignment horizontal="center" vertical="center" wrapText="1"/>
    </xf>
    <xf numFmtId="0" fontId="48" fillId="2" borderId="0" xfId="0" applyFont="1" applyFill="1" applyAlignment="1">
      <alignment horizontal="center" vertical="center" wrapText="1"/>
    </xf>
    <xf numFmtId="0" fontId="23" fillId="0" borderId="0" xfId="0" applyFont="1"/>
    <xf numFmtId="0" fontId="20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44" fillId="0" borderId="1" xfId="0" applyFont="1" applyFill="1" applyBorder="1" applyAlignment="1">
      <alignment vertical="center" wrapText="1"/>
    </xf>
    <xf numFmtId="0" fontId="23" fillId="0" borderId="0" xfId="0" applyFont="1" applyBorder="1" applyAlignment="1">
      <alignment horizontal="left" vertical="center" wrapText="1"/>
    </xf>
    <xf numFmtId="0" fontId="35" fillId="0" borderId="0" xfId="0" applyFont="1" applyAlignment="1">
      <alignment horizontal="left"/>
    </xf>
    <xf numFmtId="0" fontId="35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8">
    <cellStyle name="Обычный" xfId="0" builtinId="0"/>
    <cellStyle name="Обычный 2" xfId="2"/>
    <cellStyle name="Обычный 2 2" xfId="1"/>
    <cellStyle name="Обычный 3" xfId="3"/>
    <cellStyle name="Обычный 4" xfId="4"/>
    <cellStyle name="Обычный 5" xfId="5"/>
    <cellStyle name="Обычный 6" xfId="6"/>
    <cellStyle name="Финансовый" xfId="7" builtinId="3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revisionHeaders" Target="revisions/revisionHeaders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529</xdr:row>
      <xdr:rowOff>0</xdr:rowOff>
    </xdr:from>
    <xdr:to>
      <xdr:col>7</xdr:col>
      <xdr:colOff>276225</xdr:colOff>
      <xdr:row>531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E03D020-33A0-4C1B-B362-706FC156D673}"/>
            </a:ext>
          </a:extLst>
        </xdr:cNvPr>
        <xdr:cNvGrpSpPr>
          <a:grpSpLocks/>
        </xdr:cNvGrpSpPr>
      </xdr:nvGrpSpPr>
      <xdr:grpSpPr bwMode="auto">
        <a:xfrm>
          <a:off x="1743075" y="100822125"/>
          <a:ext cx="5343525" cy="371475"/>
          <a:chOff x="0" y="0"/>
          <a:chExt cx="1023" cy="255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624E7B54-10FB-BDD5-61F7-DCFB1FDF241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DFE930E2-2E1B-B517-79C8-5E1410A64FC5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5" name="Text Box 4">
            <a:extLst>
              <a:ext uri="{FF2B5EF4-FFF2-40B4-BE49-F238E27FC236}">
                <a16:creationId xmlns:a16="http://schemas.microsoft.com/office/drawing/2014/main" id="{58CB645D-877A-667D-0C5B-F0049E1B0088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Line 5">
            <a:extLst>
              <a:ext uri="{FF2B5EF4-FFF2-40B4-BE49-F238E27FC236}">
                <a16:creationId xmlns:a16="http://schemas.microsoft.com/office/drawing/2014/main" id="{3F1282A4-0CFA-1F1E-D0AF-8342F1EB4F4D}"/>
              </a:ext>
            </a:extLst>
          </xdr:cNvPr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id="{40AC8666-F5CB-36D8-89FA-DADFD619878A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8" name="Text Box 7">
            <a:extLst>
              <a:ext uri="{FF2B5EF4-FFF2-40B4-BE49-F238E27FC236}">
                <a16:creationId xmlns:a16="http://schemas.microsoft.com/office/drawing/2014/main" id="{BD6BE12D-B044-277A-AE2A-C6A48C270615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Line 8">
            <a:extLst>
              <a:ext uri="{FF2B5EF4-FFF2-40B4-BE49-F238E27FC236}">
                <a16:creationId xmlns:a16="http://schemas.microsoft.com/office/drawing/2014/main" id="{76B423DF-ED71-27ED-8863-2DE617F87320}"/>
              </a:ext>
            </a:extLst>
          </xdr:cNvPr>
          <xdr:cNvSpPr>
            <a:spLocks noChangeShapeType="1"/>
          </xdr:cNvSpPr>
        </xdr:nvSpPr>
        <xdr:spPr bwMode="auto">
          <a:xfrm>
            <a:off x="662" y="94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1</xdr:col>
      <xdr:colOff>0</xdr:colOff>
      <xdr:row>532</xdr:row>
      <xdr:rowOff>76200</xdr:rowOff>
    </xdr:from>
    <xdr:to>
      <xdr:col>7</xdr:col>
      <xdr:colOff>276225</xdr:colOff>
      <xdr:row>534</xdr:row>
      <xdr:rowOff>95250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2DF9AE2B-831A-478B-B2AA-16975786E469}"/>
            </a:ext>
          </a:extLst>
        </xdr:cNvPr>
        <xdr:cNvGrpSpPr>
          <a:grpSpLocks/>
        </xdr:cNvGrpSpPr>
      </xdr:nvGrpSpPr>
      <xdr:grpSpPr bwMode="auto">
        <a:xfrm>
          <a:off x="1743075" y="101384100"/>
          <a:ext cx="5343525" cy="342900"/>
          <a:chOff x="0" y="0"/>
          <a:chExt cx="1023" cy="255"/>
        </a:xfrm>
      </xdr:grpSpPr>
      <xdr:sp macro="" textlink="">
        <xdr:nvSpPr>
          <xdr:cNvPr id="11" name="Text Box 10">
            <a:extLst>
              <a:ext uri="{FF2B5EF4-FFF2-40B4-BE49-F238E27FC236}">
                <a16:creationId xmlns:a16="http://schemas.microsoft.com/office/drawing/2014/main" id="{4E2A174B-F7F7-4778-BF00-9ACB9BDEB39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Исполнитель</a:t>
            </a:r>
          </a:p>
        </xdr:txBody>
      </xdr:sp>
      <xdr:sp macro="" textlink="">
        <xdr:nvSpPr>
          <xdr:cNvPr id="12" name="Text Box 11">
            <a:extLst>
              <a:ext uri="{FF2B5EF4-FFF2-40B4-BE49-F238E27FC236}">
                <a16:creationId xmlns:a16="http://schemas.microsoft.com/office/drawing/2014/main" id="{5E1CC00A-7912-9395-BFB2-FAAE99658A44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3" name="Text Box 12">
            <a:extLst>
              <a:ext uri="{FF2B5EF4-FFF2-40B4-BE49-F238E27FC236}">
                <a16:creationId xmlns:a16="http://schemas.microsoft.com/office/drawing/2014/main" id="{E2C38A61-6C63-2941-832F-C4757515ECA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Line 13">
            <a:extLst>
              <a:ext uri="{FF2B5EF4-FFF2-40B4-BE49-F238E27FC236}">
                <a16:creationId xmlns:a16="http://schemas.microsoft.com/office/drawing/2014/main" id="{BE33FBFF-A8E7-AAD5-0A94-608DFA30CEF2}"/>
              </a:ext>
            </a:extLst>
          </xdr:cNvPr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5" name="Text Box 14">
            <a:extLst>
              <a:ext uri="{FF2B5EF4-FFF2-40B4-BE49-F238E27FC236}">
                <a16:creationId xmlns:a16="http://schemas.microsoft.com/office/drawing/2014/main" id="{E8D4325F-8279-DF86-4359-C9DC4AD58551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6" name="Text Box 15">
            <a:extLst>
              <a:ext uri="{FF2B5EF4-FFF2-40B4-BE49-F238E27FC236}">
                <a16:creationId xmlns:a16="http://schemas.microsoft.com/office/drawing/2014/main" id="{D06E8151-BE5B-6812-9580-73EA5AE0AB9F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Line 16">
            <a:extLst>
              <a:ext uri="{FF2B5EF4-FFF2-40B4-BE49-F238E27FC236}">
                <a16:creationId xmlns:a16="http://schemas.microsoft.com/office/drawing/2014/main" id="{83BD0795-00D6-4DAB-231B-33AADBFF8192}"/>
              </a:ext>
            </a:extLst>
          </xdr:cNvPr>
          <xdr:cNvSpPr>
            <a:spLocks noChangeShapeType="1"/>
          </xdr:cNvSpPr>
        </xdr:nvSpPr>
        <xdr:spPr bwMode="auto">
          <a:xfrm>
            <a:off x="662" y="94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6;&#1095;&#1090;&#1072;/&#1054;&#1090;&#1076;&#1077;&#1083;%20&#1087;&#1083;&#1072;&#1085;&#1080;&#1088;&#1086;&#1074;&#1072;&#1085;&#1080;&#1103;%20&#1080;%20&#1092;&#1080;&#1085;&#1072;&#1085;&#1089;&#1080;&#1088;&#1086;&#1074;&#1072;&#1085;&#1080;&#1103;%20&#1088;&#1072;&#1089;&#1093;&#1086;&#1076;&#1086;&#1074;%20&#1073;&#1102;&#1076;&#1078;&#1077;&#1090;&#1072;/&#1056;&#1045;&#1047;&#1045;&#1056;&#1042;&#1053;&#1067;&#1049;%20&#1060;&#1054;&#1053;&#1044;/2024/&#1054;&#1090;&#1095;&#1077;&#1090;&#1099;%20&#1087;&#1086;%20&#1088;&#1077;&#1079;&#1077;&#1088;&#1074;&#1085;&#1086;&#1084;&#1091;%20&#1092;&#1086;&#1085;&#1076;&#1091;/&#1054;&#1090;&#1095;&#1105;&#1090;&#1099;%20&#1076;&#1083;&#1103;%20&#1040;&#1076;&#1084;&#1080;&#1085;&#1080;&#1089;&#1090;&#1088;&#1072;&#1094;&#1080;&#1080;%202024%20&#1077;&#1078;&#1077;&#1084;&#1077;&#1089;%20&#1076;&#1086;%2020%20&#1075;&#1086;/&#1056;&#1045;&#1047;&#1045;&#1056;&#1042;&#1053;&#1067;&#1049;%20&#1060;&#1054;&#1053;&#1044;%202024%20&#1085;&#1072;%2001.04.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1"/>
      <sheetName val="Приложение 2"/>
      <sheetName val="Приложение 3"/>
    </sheetNames>
    <sheetDataSet>
      <sheetData sheetId="0"/>
      <sheetData sheetId="1"/>
      <sheetData sheetId="2">
        <row r="9">
          <cell r="F9">
            <v>10687.4</v>
          </cell>
        </row>
        <row r="11">
          <cell r="F11">
            <v>7716.8</v>
          </cell>
          <cell r="I11">
            <v>7716.8</v>
          </cell>
        </row>
        <row r="12">
          <cell r="F12">
            <v>10687.4</v>
          </cell>
          <cell r="I12">
            <v>10687.4</v>
          </cell>
        </row>
        <row r="15">
          <cell r="F15">
            <v>0</v>
          </cell>
          <cell r="I15">
            <v>0</v>
          </cell>
        </row>
        <row r="33">
          <cell r="F33">
            <v>0</v>
          </cell>
          <cell r="I33">
            <v>0</v>
          </cell>
        </row>
        <row r="34">
          <cell r="F34">
            <v>0</v>
          </cell>
          <cell r="H34">
            <v>0</v>
          </cell>
          <cell r="I34">
            <v>0</v>
          </cell>
        </row>
        <row r="35">
          <cell r="F35">
            <v>0</v>
          </cell>
          <cell r="I35">
            <v>0</v>
          </cell>
        </row>
        <row r="36">
          <cell r="F36">
            <v>0</v>
          </cell>
          <cell r="I36">
            <v>0</v>
          </cell>
        </row>
      </sheetData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98" Type="http://schemas.openxmlformats.org/officeDocument/2006/relationships/revisionLog" Target="revisionLog10.xml"/><Relationship Id="rId109" Type="http://schemas.openxmlformats.org/officeDocument/2006/relationships/revisionLog" Target="revisionLog5.xml"/><Relationship Id="rId117" Type="http://schemas.openxmlformats.org/officeDocument/2006/relationships/revisionLog" Target="revisionLog22.xml"/><Relationship Id="rId121" Type="http://schemas.openxmlformats.org/officeDocument/2006/relationships/revisionLog" Target="revisionLog26.xml"/><Relationship Id="rId97" Type="http://schemas.openxmlformats.org/officeDocument/2006/relationships/revisionLog" Target="revisionLog9.xml"/><Relationship Id="rId104" Type="http://schemas.openxmlformats.org/officeDocument/2006/relationships/revisionLog" Target="revisionLog1.xml"/><Relationship Id="rId112" Type="http://schemas.openxmlformats.org/officeDocument/2006/relationships/revisionLog" Target="revisionLog17.xml"/><Relationship Id="rId120" Type="http://schemas.openxmlformats.org/officeDocument/2006/relationships/revisionLog" Target="revisionLog25.xml"/><Relationship Id="rId103" Type="http://schemas.openxmlformats.org/officeDocument/2006/relationships/revisionLog" Target="revisionLog15.xml"/><Relationship Id="rId108" Type="http://schemas.openxmlformats.org/officeDocument/2006/relationships/revisionLog" Target="revisionLog4.xml"/><Relationship Id="rId116" Type="http://schemas.openxmlformats.org/officeDocument/2006/relationships/revisionLog" Target="revisionLog21.xml"/><Relationship Id="rId96" Type="http://schemas.openxmlformats.org/officeDocument/2006/relationships/revisionLog" Target="revisionLog8.xml"/><Relationship Id="rId107" Type="http://schemas.openxmlformats.org/officeDocument/2006/relationships/revisionLog" Target="revisionLog3.xml"/><Relationship Id="rId111" Type="http://schemas.openxmlformats.org/officeDocument/2006/relationships/revisionLog" Target="revisionLog7.xml"/><Relationship Id="rId102" Type="http://schemas.openxmlformats.org/officeDocument/2006/relationships/revisionLog" Target="revisionLog14.xml"/><Relationship Id="rId110" Type="http://schemas.openxmlformats.org/officeDocument/2006/relationships/revisionLog" Target="revisionLog6.xml"/><Relationship Id="rId115" Type="http://schemas.openxmlformats.org/officeDocument/2006/relationships/revisionLog" Target="revisionLog20.xml"/><Relationship Id="rId106" Type="http://schemas.openxmlformats.org/officeDocument/2006/relationships/revisionLog" Target="revisionLog2.xml"/><Relationship Id="rId114" Type="http://schemas.openxmlformats.org/officeDocument/2006/relationships/revisionLog" Target="revisionLog19.xml"/><Relationship Id="rId119" Type="http://schemas.openxmlformats.org/officeDocument/2006/relationships/revisionLog" Target="revisionLog24.xml"/><Relationship Id="rId101" Type="http://schemas.openxmlformats.org/officeDocument/2006/relationships/revisionLog" Target="revisionLog13.xml"/><Relationship Id="rId99" Type="http://schemas.openxmlformats.org/officeDocument/2006/relationships/revisionLog" Target="revisionLog11.xml"/><Relationship Id="rId100" Type="http://schemas.openxmlformats.org/officeDocument/2006/relationships/revisionLog" Target="revisionLog12.xml"/><Relationship Id="rId105" Type="http://schemas.openxmlformats.org/officeDocument/2006/relationships/revisionLog" Target="revisionLog16.xml"/><Relationship Id="rId113" Type="http://schemas.openxmlformats.org/officeDocument/2006/relationships/revisionLog" Target="revisionLog18.xml"/><Relationship Id="rId118" Type="http://schemas.openxmlformats.org/officeDocument/2006/relationships/revisionLog" Target="revisionLog2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2DD5BF3-2F6C-4AB5-9A44-D19E30ECC519}" diskRevisions="1" revisionId="12374" version="121">
  <header guid="{56FB1ED2-D5F8-4192-9EEB-AA4533EAF951}" dateTime="2024-11-18T10:46:37" maxSheetId="6" userName="Засядько Наталья Викторовна" r:id="rId96">
    <sheetIdMap count="5">
      <sheetId val="1"/>
      <sheetId val="2"/>
      <sheetId val="3"/>
      <sheetId val="4"/>
      <sheetId val="5"/>
    </sheetIdMap>
  </header>
  <header guid="{5B9E307A-4AB9-4353-B2F4-67A228AA602A}" dateTime="2024-11-18T10:56:08" maxSheetId="6" userName="Засядько Наталья Викторовна" r:id="rId97" minRId="7210" maxRId="7266">
    <sheetIdMap count="5">
      <sheetId val="1"/>
      <sheetId val="2"/>
      <sheetId val="3"/>
      <sheetId val="4"/>
      <sheetId val="5"/>
    </sheetIdMap>
  </header>
  <header guid="{7E66ACBB-21FB-486F-BC66-B77D3CD0D5DC}" dateTime="2024-11-18T12:53:06" maxSheetId="6" userName="Хотина Кристина Игоревна" r:id="rId98" minRId="7276" maxRId="7278">
    <sheetIdMap count="5">
      <sheetId val="1"/>
      <sheetId val="2"/>
      <sheetId val="3"/>
      <sheetId val="4"/>
      <sheetId val="5"/>
    </sheetIdMap>
  </header>
  <header guid="{FB76DC19-9515-4604-BDE1-4519575102ED}" dateTime="2024-11-18T14:17:30" maxSheetId="6" userName="Хотина Кристина Игоревна" r:id="rId99" minRId="7279">
    <sheetIdMap count="5">
      <sheetId val="1"/>
      <sheetId val="2"/>
      <sheetId val="3"/>
      <sheetId val="4"/>
      <sheetId val="5"/>
    </sheetIdMap>
  </header>
  <header guid="{F20EB776-F65B-4D78-9E94-2DA3980270C9}" dateTime="2024-11-18T17:14:28" maxSheetId="6" userName="Хотина Кристина Игоревна" r:id="rId100" minRId="7289" maxRId="7816">
    <sheetIdMap count="5">
      <sheetId val="1"/>
      <sheetId val="2"/>
      <sheetId val="3"/>
      <sheetId val="4"/>
      <sheetId val="5"/>
    </sheetIdMap>
  </header>
  <header guid="{3C5AA987-AA9C-427B-9393-3802C1D9D443}" dateTime="2024-11-18T17:20:53" maxSheetId="6" userName="Хотина Кристина Игоревна" r:id="rId101" minRId="7826" maxRId="8353">
    <sheetIdMap count="5">
      <sheetId val="1"/>
      <sheetId val="2"/>
      <sheetId val="3"/>
      <sheetId val="4"/>
      <sheetId val="5"/>
    </sheetIdMap>
  </header>
  <header guid="{F3C74BE1-0CC4-40AB-84FD-12FA566A843D}" dateTime="2024-12-13T16:14:35" maxSheetId="6" userName="Хотина Кристина Игоревна" r:id="rId102" minRId="8354" maxRId="8518">
    <sheetIdMap count="5">
      <sheetId val="1"/>
      <sheetId val="2"/>
      <sheetId val="3"/>
      <sheetId val="4"/>
      <sheetId val="5"/>
    </sheetIdMap>
  </header>
  <header guid="{9C7B12D4-43A5-4D58-A356-A6F1027E0B58}" dateTime="2024-12-13T17:00:16" maxSheetId="6" userName="Хотина Кристина Игоревна" r:id="rId103" minRId="8529" maxRId="8634">
    <sheetIdMap count="5">
      <sheetId val="1"/>
      <sheetId val="2"/>
      <sheetId val="3"/>
      <sheetId val="4"/>
      <sheetId val="5"/>
    </sheetIdMap>
  </header>
  <header guid="{9653C6AD-0BC9-41AB-B454-4645522F57F8}" dateTime="2024-12-16T10:13:51" maxSheetId="6" userName="Мищук Софья Александровна" r:id="rId104" minRId="8645">
    <sheetIdMap count="5">
      <sheetId val="1"/>
      <sheetId val="2"/>
      <sheetId val="3"/>
      <sheetId val="4"/>
      <sheetId val="5"/>
    </sheetIdMap>
  </header>
  <header guid="{24EF6952-7120-4596-AD04-1A12CB3106B5}" dateTime="2024-12-16T10:16:12" maxSheetId="6" userName="Мищук Софья Александровна" r:id="rId105" minRId="8655">
    <sheetIdMap count="5">
      <sheetId val="1"/>
      <sheetId val="2"/>
      <sheetId val="3"/>
      <sheetId val="4"/>
      <sheetId val="5"/>
    </sheetIdMap>
  </header>
  <header guid="{543397D0-C8C1-47B8-9F64-8EAF01A7C1C4}" dateTime="2024-12-16T10:16:36" maxSheetId="6" userName="Мищук Софья Александровна" r:id="rId106">
    <sheetIdMap count="5">
      <sheetId val="1"/>
      <sheetId val="2"/>
      <sheetId val="3"/>
      <sheetId val="4"/>
      <sheetId val="5"/>
    </sheetIdMap>
  </header>
  <header guid="{5E2B9F8B-BDD3-4AB6-A2CE-FF750597C12D}" dateTime="2024-12-16T10:30:22" maxSheetId="6" userName="Филатова Анна Витальевна" r:id="rId107" minRId="8665" maxRId="8698">
    <sheetIdMap count="5">
      <sheetId val="1"/>
      <sheetId val="2"/>
      <sheetId val="3"/>
      <sheetId val="4"/>
      <sheetId val="5"/>
    </sheetIdMap>
  </header>
  <header guid="{1BCCD8AE-5A46-4DB4-B726-95A3C394A0F7}" dateTime="2024-12-16T10:38:33" maxSheetId="6" userName="Филатова Анна Витальевна" r:id="rId108" minRId="8708" maxRId="8710">
    <sheetIdMap count="5">
      <sheetId val="1"/>
      <sheetId val="2"/>
      <sheetId val="3"/>
      <sheetId val="4"/>
      <sheetId val="5"/>
    </sheetIdMap>
  </header>
  <header guid="{116CDD46-6425-4FCD-BDBA-52D6C1742C23}" dateTime="2024-12-16T14:45:57" maxSheetId="6" userName="Филатова Анна Витальевна" r:id="rId109" minRId="8711" maxRId="8712">
    <sheetIdMap count="5">
      <sheetId val="1"/>
      <sheetId val="2"/>
      <sheetId val="3"/>
      <sheetId val="4"/>
      <sheetId val="5"/>
    </sheetIdMap>
  </header>
  <header guid="{CE465C9C-B9A4-437C-AEEF-9673EBA19986}" dateTime="2024-12-16T15:29:09" maxSheetId="6" userName="Засядько Наталья Викторовна" r:id="rId110" minRId="8713" maxRId="8714">
    <sheetIdMap count="5">
      <sheetId val="1"/>
      <sheetId val="2"/>
      <sheetId val="3"/>
      <sheetId val="4"/>
      <sheetId val="5"/>
    </sheetIdMap>
  </header>
  <header guid="{92970EB6-EFB7-4609-9D69-21C52278CAFB}" dateTime="2024-12-16T15:29:38" maxSheetId="6" userName="Мищук Софья Александровна" r:id="rId111">
    <sheetIdMap count="5">
      <sheetId val="1"/>
      <sheetId val="2"/>
      <sheetId val="3"/>
      <sheetId val="4"/>
      <sheetId val="5"/>
    </sheetIdMap>
  </header>
  <header guid="{E0D1CE7D-C4D4-4B5D-9797-DA4F1E7F6E67}" dateTime="2024-12-16T15:31:58" maxSheetId="6" userName="Засядько Наталья Викторовна" r:id="rId112" minRId="8724" maxRId="8725">
    <sheetIdMap count="5">
      <sheetId val="1"/>
      <sheetId val="2"/>
      <sheetId val="3"/>
      <sheetId val="4"/>
      <sheetId val="5"/>
    </sheetIdMap>
  </header>
  <header guid="{66A78636-0642-42D4-B4E5-F68FDCCF0D8E}" dateTime="2024-12-17T15:01:11" maxSheetId="6" userName="Хотина Кристина Игоревна" r:id="rId113" minRId="8735" maxRId="8744">
    <sheetIdMap count="5">
      <sheetId val="1"/>
      <sheetId val="2"/>
      <sheetId val="3"/>
      <sheetId val="4"/>
      <sheetId val="5"/>
    </sheetIdMap>
  </header>
  <header guid="{23C308E2-DA20-4875-9DA9-EC2F6F343EAF}" dateTime="2024-12-17T15:03:05" maxSheetId="6" userName="Воронина Марина Петровна" r:id="rId114" minRId="8755">
    <sheetIdMap count="5">
      <sheetId val="1"/>
      <sheetId val="2"/>
      <sheetId val="3"/>
      <sheetId val="4"/>
      <sheetId val="5"/>
    </sheetIdMap>
  </header>
  <header guid="{B44FE32C-9CF8-48BD-A431-89FD7A4182F3}" dateTime="2024-12-17T16:03:36" maxSheetId="6" userName="Хотина Кристина Игоревна" r:id="rId115" minRId="8765" maxRId="10040">
    <sheetIdMap count="5">
      <sheetId val="1"/>
      <sheetId val="2"/>
      <sheetId val="3"/>
      <sheetId val="4"/>
      <sheetId val="5"/>
    </sheetIdMap>
  </header>
  <header guid="{8E562EEC-E3A5-421A-96E4-300C51EEEE60}" dateTime="2024-12-17T16:43:01" maxSheetId="6" userName="Хотина Кристина Игоревна" r:id="rId116" minRId="10051" maxRId="10052">
    <sheetIdMap count="5">
      <sheetId val="1"/>
      <sheetId val="2"/>
      <sheetId val="3"/>
      <sheetId val="4"/>
      <sheetId val="5"/>
    </sheetIdMap>
  </header>
  <header guid="{C9EECA17-8FC7-49C2-835A-D00FC51D9D8B}" dateTime="2024-12-17T17:07:13" maxSheetId="6" userName="Хотина Кристина Игоревна" r:id="rId117" minRId="10062" maxRId="11846">
    <sheetIdMap count="5">
      <sheetId val="1"/>
      <sheetId val="2"/>
      <sheetId val="3"/>
      <sheetId val="4"/>
      <sheetId val="5"/>
    </sheetIdMap>
  </header>
  <header guid="{07E70F55-34A5-45C9-B876-BD478237F85C}" dateTime="2024-12-17T17:19:15" maxSheetId="6" userName="Хотина Кристина Игоревна" r:id="rId118" minRId="11856" maxRId="12332">
    <sheetIdMap count="5">
      <sheetId val="1"/>
      <sheetId val="2"/>
      <sheetId val="3"/>
      <sheetId val="4"/>
      <sheetId val="5"/>
    </sheetIdMap>
  </header>
  <header guid="{EFCF831E-611F-4968-9826-A9918A3D8E3E}" dateTime="2024-12-17T17:27:13" maxSheetId="6" userName="Хотина Кристина Игоревна" r:id="rId119" minRId="12342" maxRId="12345">
    <sheetIdMap count="5">
      <sheetId val="1"/>
      <sheetId val="2"/>
      <sheetId val="3"/>
      <sheetId val="4"/>
      <sheetId val="5"/>
    </sheetIdMap>
  </header>
  <header guid="{E311A1D2-47F9-42F2-80CD-0C2015063ECD}" dateTime="2024-12-17T17:27:39" maxSheetId="6" userName="Хотина Кристина Игоревна" r:id="rId120" minRId="12355" maxRId="12356">
    <sheetIdMap count="5">
      <sheetId val="1"/>
      <sheetId val="2"/>
      <sheetId val="3"/>
      <sheetId val="4"/>
      <sheetId val="5"/>
    </sheetIdMap>
  </header>
  <header guid="{72DD5BF3-2F6C-4AB5-9A44-D19E30ECC519}" dateTime="2024-12-17T17:28:45" maxSheetId="6" userName="Хотина Кристина Игоревна" r:id="rId121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45" sId="1">
    <oc r="A6" t="inlineStr">
      <is>
        <t>по состоянию на 01 ноября 2024 года</t>
      </is>
    </oc>
    <nc r="A6" t="inlineStr">
      <is>
        <t>по состоянию на 01 декабря 2024 года</t>
      </is>
    </nc>
  </rcc>
  <rcv guid="{8F1248FC-EA8E-4DC7-8B97-6406CD1514A9}" action="delete"/>
  <rdn rId="0" localSheetId="1" customView="1" name="Z_8F1248FC_EA8E_4DC7_8B97_6406CD1514A9_.wvu.PrintArea" hidden="1" oldHidden="1">
    <formula>доходы!$A$1:$G$72</formula>
    <oldFormula>доходы!$A$1:$G$72</oldFormula>
  </rdn>
  <rdn rId="0" localSheetId="1" customView="1" name="Z_8F1248FC_EA8E_4DC7_8B97_6406CD1514A9_.wvu.PrintTitles" hidden="1" oldHidden="1">
    <formula>доходы!$12:$13</formula>
    <oldFormula>доходы!$12:$13</oldFormula>
  </rdn>
  <rdn rId="0" localSheetId="1" customView="1" name="Z_8F1248FC_EA8E_4DC7_8B97_6406CD1514A9_.wvu.FilterData" hidden="1" oldHidden="1">
    <formula>доходы!$A$13:$GB$72</formula>
    <oldFormula>доходы!$A$13:$GB$72</oldFormula>
  </rdn>
  <rdn rId="0" localSheetId="2" customView="1" name="Z_8F1248FC_EA8E_4DC7_8B97_6406CD1514A9_.wvu.PrintArea" hidden="1" oldHidden="1">
    <formula>расходы!$A$1:$J$529</formula>
    <oldFormula>расходы!$A$1:$J$529</oldFormula>
  </rdn>
  <rdn rId="0" localSheetId="2" customView="1" name="Z_8F1248FC_EA8E_4DC7_8B97_6406CD1514A9_.wvu.PrintTitles" hidden="1" oldHidden="1">
    <formula>расходы!$4:$5</formula>
    <oldFormula>расходы!$4:$5</oldFormula>
  </rdn>
  <rdn rId="0" localSheetId="2" customView="1" name="Z_8F1248FC_EA8E_4DC7_8B97_6406CD1514A9_.wvu.FilterData" hidden="1" oldHidden="1">
    <formula>расходы!$A$6:$P$521</formula>
    <oldFormula>расходы!$A$6:$P$521</oldFormula>
  </rdn>
  <rdn rId="0" localSheetId="3" customView="1" name="Z_8F1248FC_EA8E_4DC7_8B97_6406CD1514A9_.wvu.PrintArea" hidden="1" oldHidden="1">
    <formula>источники!$A$1:$E$30</formula>
    <oldFormula>источники!$A$1:$E$30</oldFormula>
  </rdn>
  <rdn rId="0" localSheetId="3" customView="1" name="Z_8F1248FC_EA8E_4DC7_8B97_6406CD1514A9_.wvu.PrintTitles" hidden="1" oldHidden="1">
    <formula>источники!$3:$4</formula>
    <oldFormula>источники!$3:$4</oldFormula>
  </rdn>
  <rdn rId="0" localSheetId="4" customView="1" name="Z_8F1248FC_EA8E_4DC7_8B97_6406CD1514A9_.wvu.Rows" hidden="1" oldHidden="1">
    <formula>'резервный фонд'!$32:$32</formula>
    <oldFormula>'резервный фонд'!$32:$32</oldFormula>
  </rdn>
  <rcv guid="{8F1248FC-EA8E-4DC7-8B97-6406CD1514A9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76" sId="1">
    <oc r="E13">
      <v>6</v>
    </oc>
    <nc r="E13">
      <v>5</v>
    </nc>
  </rcc>
  <rcc rId="7277" sId="1">
    <oc r="F13">
      <v>8</v>
    </oc>
    <nc r="F13">
      <v>6</v>
    </nc>
  </rcc>
  <rcc rId="7278" sId="1">
    <oc r="G13">
      <v>10</v>
    </oc>
    <nc r="G13">
      <v>7</v>
    </nc>
  </rcc>
  <rfmt sheetId="2" sqref="G4:H4">
    <dxf>
      <numFmt numFmtId="3" formatCode="#,##0"/>
    </dxf>
  </rfmt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79" sId="3" numFmtId="4">
    <oc r="L8">
      <v>11298729.300000001</v>
    </oc>
    <nc r="L8">
      <v>11130010.300000001</v>
    </nc>
  </rcc>
  <rcv guid="{EC1DDABA-87E5-4CA0-BDFA-3176D5C21D42}" action="delete"/>
  <rdn rId="0" localSheetId="1" customView="1" name="Z_EC1DDABA_87E5_4CA0_BDFA_3176D5C21D42_.wvu.PrintArea" hidden="1" oldHidden="1">
    <formula>доходы!$A$1:$G$72</formula>
    <oldFormula>доходы!$A$1:$G$72</oldFormula>
  </rdn>
  <rdn rId="0" localSheetId="1" customView="1" name="Z_EC1DDABA_87E5_4CA0_BDFA_3176D5C21D42_.wvu.PrintTitles" hidden="1" oldHidden="1">
    <formula>доходы!$12:$13</formula>
    <oldFormula>доходы!$12:$13</oldFormula>
  </rdn>
  <rdn rId="0" localSheetId="1" customView="1" name="Z_EC1DDABA_87E5_4CA0_BDFA_3176D5C21D42_.wvu.FilterData" hidden="1" oldHidden="1">
    <formula>доходы!$A$13:$GB$72</formula>
    <oldFormula>доходы!$A$13:$GB$72</oldFormula>
  </rdn>
  <rdn rId="0" localSheetId="2" customView="1" name="Z_EC1DDABA_87E5_4CA0_BDFA_3176D5C21D42_.wvu.PrintArea" hidden="1" oldHidden="1">
    <formula>расходы!$A$1:$J$528</formula>
    <oldFormula>расходы!$A$1:$J$528</oldFormula>
  </rdn>
  <rdn rId="0" localSheetId="2" customView="1" name="Z_EC1DDABA_87E5_4CA0_BDFA_3176D5C21D42_.wvu.PrintTitles" hidden="1" oldHidden="1">
    <formula>расходы!$4:$5</formula>
    <oldFormula>расходы!$4:$5</oldFormula>
  </rdn>
  <rdn rId="0" localSheetId="2" customView="1" name="Z_EC1DDABA_87E5_4CA0_BDFA_3176D5C21D42_.wvu.FilterData" hidden="1" oldHidden="1">
    <formula>расходы!$A$6:$R$520</formula>
    <oldFormula>расходы!$A$6:$R$520</oldFormula>
  </rdn>
  <rdn rId="0" localSheetId="3" customView="1" name="Z_EC1DDABA_87E5_4CA0_BDFA_3176D5C21D42_.wvu.PrintArea" hidden="1" oldHidden="1">
    <formula>источники!$A$1:$E$30</formula>
    <oldFormula>источники!$A$1:$E$30</oldFormula>
  </rdn>
  <rdn rId="0" localSheetId="3" customView="1" name="Z_EC1DDABA_87E5_4CA0_BDFA_3176D5C21D42_.wvu.PrintTitles" hidden="1" oldHidden="1">
    <formula>источники!$3:$4</formula>
    <oldFormula>источники!$3:$4</oldFormula>
  </rdn>
  <rdn rId="0" localSheetId="4" customView="1" name="Z_EC1DDABA_87E5_4CA0_BDFA_3176D5C21D42_.wvu.Rows" hidden="1" oldHidden="1">
    <formula>'резервный фонд'!$32:$32</formula>
    <oldFormula>'резервный фонд'!$32:$32</oldFormula>
  </rdn>
  <rcv guid="{EC1DDABA-87E5-4CA0-BDFA-3176D5C21D42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89" sId="2">
    <nc r="K7">
      <f>G7-H7-I7</f>
    </nc>
  </rcc>
  <rcc rId="7290" sId="2" odxf="1" dxf="1">
    <nc r="K8">
      <f>G8-H8-I8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291" sId="2" odxf="1" dxf="1">
    <nc r="K9">
      <f>G9-H9-I9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292" sId="2" odxf="1" dxf="1">
    <nc r="K10">
      <f>G10-H10-I10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293" sId="2" odxf="1" dxf="1">
    <nc r="K11">
      <f>G11-H11-I11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294" sId="2" odxf="1" dxf="1">
    <nc r="K12">
      <f>G12-H12-I12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295" sId="2" odxf="1" dxf="1">
    <nc r="K13">
      <f>G13-H13-I13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296" sId="2" odxf="1" dxf="1">
    <nc r="K14">
      <f>G14-H14-I14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297" sId="2" odxf="1" dxf="1">
    <nc r="K15">
      <f>G15-H15-I15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298" sId="2" odxf="1" dxf="1">
    <nc r="K16">
      <f>G16-H16-I16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299" sId="2" odxf="1" dxf="1">
    <nc r="K17">
      <f>G17-H17-I17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300" sId="2" odxf="1" dxf="1">
    <nc r="K18">
      <f>G18-H18-I18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301" sId="2" odxf="1" dxf="1">
    <nc r="K19">
      <f>G19-H19-I19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302" sId="2" odxf="1" dxf="1">
    <nc r="K20">
      <f>G20-H20-I20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303" sId="2" odxf="1" dxf="1">
    <nc r="K21">
      <f>G21-H21-I21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304" sId="2" odxf="1" dxf="1">
    <nc r="K22">
      <f>G22-H22-I22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305" sId="2" odxf="1" dxf="1">
    <nc r="K23">
      <f>G23-H23-I23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306" sId="2" odxf="1" dxf="1">
    <nc r="K24">
      <f>G24-H24-I24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307" sId="2" odxf="1" dxf="1">
    <nc r="K25">
      <f>G25-H25-I25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308" sId="2" odxf="1" dxf="1">
    <nc r="K26">
      <f>G26-H26-I26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309" sId="2" odxf="1" dxf="1">
    <nc r="K27">
      <f>G27-H27-I27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310" sId="2" odxf="1" dxf="1">
    <nc r="K28">
      <f>G28-H28-I28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fmt sheetId="2" sqref="K29" start="0" length="0">
    <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dxf>
  </rfmt>
  <rcc rId="7311" sId="2" odxf="1" dxf="1">
    <nc r="K30">
      <f>G30-H30-I30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fmt sheetId="2" sqref="K31" start="0" length="0">
    <dxf>
      <fill>
        <patternFill patternType="solid">
          <bgColor theme="6" tint="0.59999389629810485"/>
        </patternFill>
      </fill>
    </dxf>
  </rfmt>
  <rcc rId="7312" sId="2" odxf="1" dxf="1">
    <nc r="K32">
      <f>G32-H32-I32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313" sId="2" odxf="1" dxf="1">
    <nc r="K33">
      <f>G33-H33-I33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314" sId="2" odxf="1" dxf="1">
    <nc r="K34">
      <f>G34-H34-I34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315" sId="2" odxf="1" dxf="1">
    <nc r="K35">
      <f>G35-H35-I35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316" sId="2" odxf="1" dxf="1">
    <nc r="K36">
      <f>G36-H36-I36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317" sId="2" odxf="1" dxf="1">
    <nc r="K37">
      <f>G37-H37-I37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318" sId="2" odxf="1" dxf="1">
    <nc r="K38">
      <f>G38-H38-I38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319" sId="2" odxf="1" dxf="1">
    <nc r="K39">
      <f>G39-H39-I39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320" sId="2" odxf="1" dxf="1">
    <nc r="K40">
      <f>G40-H40-I40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321" sId="2" odxf="1" dxf="1">
    <nc r="K41">
      <f>G41-H41-I41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322" sId="2" odxf="1" dxf="1">
    <nc r="K42">
      <f>G42-H42-I42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323" sId="2" odxf="1" dxf="1">
    <nc r="K43">
      <f>G43-H43-I43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324" sId="2" odxf="1" dxf="1">
    <nc r="K44">
      <f>G44-H44-I44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325" sId="2" odxf="1" dxf="1">
    <nc r="K45">
      <f>G45-H45-I45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326" sId="2" odxf="1" dxf="1">
    <nc r="K46">
      <f>G46-H46-I46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327" sId="2" odxf="1" dxf="1">
    <nc r="K47">
      <f>G47-H47-I47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328" sId="2" odxf="1" dxf="1">
    <nc r="K48">
      <f>G48-H48-I48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329" sId="2" odxf="1" dxf="1">
    <nc r="K49">
      <f>G49-H49-I49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330" sId="2" odxf="1" dxf="1">
    <nc r="K50">
      <f>G50-H50-I50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331" sId="2" odxf="1" dxf="1">
    <nc r="K51">
      <f>G51-H51-I51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332" sId="2" odxf="1" dxf="1">
    <nc r="K52">
      <f>G52-H52-I52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333" sId="2" odxf="1" dxf="1">
    <nc r="K53">
      <f>G53-H53-I53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334" sId="2" odxf="1" dxf="1">
    <nc r="K54">
      <f>G54-H54-I54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335" sId="2" odxf="1" dxf="1">
    <nc r="K55">
      <f>G55-H55-I55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336" sId="2" odxf="1" dxf="1">
    <nc r="K56">
      <f>G56-H56-I56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337" sId="2" odxf="1" dxf="1">
    <nc r="K57">
      <f>G57-H57-I57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338" sId="2" odxf="1" dxf="1">
    <nc r="K58">
      <f>G58-H58-I58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339" sId="2" odxf="1" dxf="1">
    <nc r="K59">
      <f>G59-H59-I59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340" sId="2" odxf="1" dxf="1">
    <nc r="K60">
      <f>G60-H60-I60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341" sId="2" odxf="1" dxf="1">
    <nc r="K61">
      <f>G61-H61-I61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342" sId="2" odxf="1" dxf="1">
    <nc r="K62">
      <f>G62-H62-I62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343" sId="2" odxf="1" dxf="1">
    <nc r="K63">
      <f>G63-H63-I63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344" sId="2" odxf="1" dxf="1">
    <nc r="K64">
      <f>G64-H64-I64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345" sId="2" odxf="1" dxf="1">
    <nc r="K65">
      <f>G65-H65-I65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346" sId="2" odxf="1" dxf="1">
    <nc r="K66">
      <f>G66-H66-I66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347" sId="2" odxf="1" dxf="1">
    <nc r="K67">
      <f>G67-H67-I67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348" sId="2" odxf="1" dxf="1">
    <nc r="K68">
      <f>G68-H68-I68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349" sId="2" odxf="1" dxf="1">
    <nc r="K69">
      <f>G69-H69-I69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350" sId="2" odxf="1" dxf="1">
    <nc r="K70">
      <f>G70-H70-I70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351" sId="2" odxf="1" dxf="1">
    <nc r="K71">
      <f>G71-H71-I71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352" sId="2" odxf="1" dxf="1">
    <nc r="K72">
      <f>G72-H72-I72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353" sId="2" odxf="1" dxf="1">
    <nc r="K73">
      <f>G73-H73-I73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354" sId="2" odxf="1" dxf="1">
    <nc r="K74">
      <f>G74-H74-I74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355" sId="2" odxf="1" dxf="1">
    <nc r="K75">
      <f>G75-H75-I75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356" sId="2" odxf="1" dxf="1">
    <nc r="K76">
      <f>G76-H76-I76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357" sId="2" odxf="1" dxf="1">
    <nc r="K77">
      <f>G77-H77-I77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358" sId="2" odxf="1" dxf="1">
    <nc r="K78">
      <f>G78-H78-I78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359" sId="2" odxf="1" dxf="1">
    <nc r="K79">
      <f>G79-H79-I79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360" sId="2" odxf="1" dxf="1">
    <nc r="K80">
      <f>G80-H80-I80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361" sId="2" odxf="1" dxf="1">
    <nc r="K81">
      <f>G81-H81-I81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362" sId="2" odxf="1" dxf="1">
    <nc r="K82">
      <f>G82-H82-I82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363" sId="2" odxf="1" dxf="1">
    <nc r="K83">
      <f>G83-H83-I83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364" sId="2" odxf="1" dxf="1">
    <nc r="K84">
      <f>G84-H84-I84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365" sId="2" odxf="1" dxf="1">
    <nc r="K85">
      <f>G85-H85-I85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366" sId="2" odxf="1" dxf="1">
    <nc r="K86">
      <f>G86-H86-I86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367" sId="2" odxf="1" dxf="1">
    <nc r="K87">
      <f>G87-H87-I87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368" sId="2" odxf="1" dxf="1">
    <nc r="K88">
      <f>G88-H88-I88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369" sId="2" odxf="1" dxf="1">
    <nc r="K89">
      <f>G89-H89-I89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370" sId="2" odxf="1" dxf="1">
    <nc r="K90">
      <f>G90-H90-I90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371" sId="2" odxf="1" dxf="1">
    <nc r="K91">
      <f>G91-H91-I91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372" sId="2" odxf="1" dxf="1">
    <nc r="K92">
      <f>G92-H92-I92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373" sId="2" odxf="1" dxf="1">
    <nc r="K93">
      <f>G93-H93-I93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374" sId="2" odxf="1" dxf="1">
    <nc r="K94">
      <f>G94-H94-I94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375" sId="2" odxf="1" dxf="1">
    <nc r="K95">
      <f>G95-H95-I95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376" sId="2" odxf="1" dxf="1">
    <nc r="K96">
      <f>G96-H96-I96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377" sId="2" odxf="1" dxf="1">
    <nc r="K97">
      <f>G97-H97-I97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378" sId="2" odxf="1" dxf="1">
    <nc r="K98">
      <f>G98-H98-I98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379" sId="2" odxf="1" dxf="1">
    <nc r="K99">
      <f>G99-H99-I99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380" sId="2" odxf="1" dxf="1">
    <nc r="K100">
      <f>G100-H100-I100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381" sId="2" odxf="1" dxf="1">
    <nc r="K101">
      <f>G101-H101-I101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fmt sheetId="2" sqref="K102" start="0" length="0">
    <dxf>
      <fill>
        <patternFill patternType="solid">
          <bgColor theme="6" tint="0.59999389629810485"/>
        </patternFill>
      </fill>
    </dxf>
  </rfmt>
  <rcc rId="7382" sId="2" odxf="1" dxf="1">
    <nc r="K103">
      <f>G103-H103-I103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383" sId="2" odxf="1" dxf="1">
    <nc r="K104">
      <f>G104-H104-I104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384" sId="2" odxf="1" dxf="1">
    <nc r="K105">
      <f>G105-H105-I105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385" sId="2" odxf="1" dxf="1">
    <nc r="K106">
      <f>G106-H106-I106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386" sId="2" odxf="1" dxf="1">
    <nc r="K107">
      <f>G107-H107-I107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387" sId="2" odxf="1" dxf="1">
    <nc r="K108">
      <f>G108-H108-I108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388" sId="2" odxf="1" dxf="1">
    <nc r="K109">
      <f>G109-H109-I109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389" sId="2" odxf="1" dxf="1">
    <nc r="K110">
      <f>G110-H110-I110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fmt sheetId="2" sqref="K111" start="0" length="0">
    <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dxf>
  </rfmt>
  <rfmt sheetId="2" sqref="K112" start="0" length="0">
    <dxf>
      <fill>
        <patternFill patternType="solid">
          <bgColor theme="6" tint="0.59999389629810485"/>
        </patternFill>
      </fill>
    </dxf>
  </rfmt>
  <rcc rId="7390" sId="2" odxf="1" dxf="1">
    <nc r="K113">
      <f>G113-H113-I113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391" sId="2" odxf="1" dxf="1">
    <nc r="K114">
      <f>G114-H114-I114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392" sId="2" odxf="1" dxf="1">
    <nc r="K115">
      <f>G115-H115-I115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393" sId="2" odxf="1" dxf="1">
    <nc r="K116">
      <f>G116-H116-I116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394" sId="2" odxf="1" dxf="1">
    <nc r="K117">
      <f>G117-H117-I117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395" sId="2" odxf="1" dxf="1">
    <nc r="K118">
      <f>G118-H118-I118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396" sId="2" odxf="1" dxf="1">
    <nc r="K119">
      <f>G119-H119-I119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397" sId="2" odxf="1" dxf="1">
    <nc r="K120">
      <f>G120-H120-I120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398" sId="2" odxf="1" dxf="1">
    <nc r="K121">
      <f>G121-H121-I121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399" sId="2" odxf="1" dxf="1">
    <nc r="K122">
      <f>G122-H122-I122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400" sId="2" odxf="1" dxf="1">
    <nc r="K123">
      <f>G123-H123-I123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401" sId="2" odxf="1" dxf="1">
    <nc r="K124">
      <f>G124-H124-I124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402" sId="2" odxf="1" dxf="1">
    <nc r="K125">
      <f>G125-H125-I125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403" sId="2" odxf="1" dxf="1">
    <nc r="K126">
      <f>G126-H126-I126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404" sId="2" odxf="1" dxf="1">
    <nc r="K127">
      <f>G127-H127-I127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405" sId="2" odxf="1" dxf="1">
    <nc r="K128">
      <f>G128-H128-I128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406" sId="2" odxf="1" dxf="1">
    <nc r="K129">
      <f>G129-H129-I129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407" sId="2" odxf="1" dxf="1">
    <nc r="K130">
      <f>G130-H130-I130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408" sId="2" odxf="1" dxf="1">
    <nc r="K131">
      <f>G131-H131-I131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409" sId="2" odxf="1" dxf="1">
    <nc r="K132">
      <f>G132-H132-I132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410" sId="2" odxf="1" dxf="1">
    <nc r="K133">
      <f>G133-H133-I133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411" sId="2" odxf="1" dxf="1">
    <nc r="K134">
      <f>G134-H134-I134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412" sId="2" odxf="1" dxf="1">
    <nc r="K135">
      <f>G135-H135-I135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413" sId="2" odxf="1" dxf="1">
    <nc r="K136">
      <f>G136-H136-I136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414" sId="2" odxf="1" dxf="1">
    <nc r="K137">
      <f>G137-H137-I137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415" sId="2" odxf="1" dxf="1">
    <nc r="K138">
      <f>G138-H138-I138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416" sId="2" odxf="1" dxf="1">
    <nc r="K139">
      <f>G139-H139-I139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417" sId="2" odxf="1" dxf="1">
    <nc r="K140">
      <f>G140-H140-I140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418" sId="2" odxf="1" dxf="1">
    <nc r="K141">
      <f>G141-H141-I141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419" sId="2" odxf="1" dxf="1">
    <nc r="K142">
      <f>G142-H142-I142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fmt sheetId="2" sqref="K143" start="0" length="0">
    <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dxf>
  </rfmt>
  <rcc rId="7420" sId="2" odxf="1" dxf="1">
    <nc r="K144">
      <f>G144-H144-I144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421" sId="2" odxf="1" dxf="1">
    <nc r="K145">
      <f>G145-H145-I145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422" sId="2" odxf="1" dxf="1">
    <nc r="K146">
      <f>G146-H146-I146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423" sId="2" odxf="1" dxf="1">
    <nc r="K147">
      <f>G147-H147-I147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424" sId="2" odxf="1" dxf="1">
    <nc r="K148">
      <f>G148-H148-I148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425" sId="2" odxf="1" dxf="1">
    <nc r="K149">
      <f>G149-H149-I149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426" sId="2" odxf="1" dxf="1">
    <nc r="K150">
      <f>G150-H150-I150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427" sId="2" odxf="1" dxf="1">
    <nc r="K151">
      <f>G151-H151-I151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428" sId="2" odxf="1" dxf="1">
    <nc r="K152">
      <f>G152-H152-I152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429" sId="2" odxf="1" dxf="1">
    <nc r="K153">
      <f>G153-H153-I153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430" sId="2" odxf="1" dxf="1">
    <nc r="K154">
      <f>G154-H154-I154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431" sId="2" odxf="1" dxf="1">
    <nc r="K155">
      <f>G155-H155-I155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432" sId="2" odxf="1" dxf="1">
    <nc r="K156">
      <f>G156-H156-I156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433" sId="2" odxf="1" dxf="1">
    <nc r="K157">
      <f>G157-H157-I157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434" sId="2" odxf="1" dxf="1">
    <nc r="K158">
      <f>G158-H158-I158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435" sId="2" odxf="1" dxf="1">
    <nc r="K159">
      <f>G159-H159-I159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436" sId="2" odxf="1" dxf="1">
    <nc r="K160">
      <f>G160-H160-I160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437" sId="2" odxf="1" dxf="1">
    <nc r="K161">
      <f>G161-H161-I161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438" sId="2" odxf="1" dxf="1">
    <nc r="K162">
      <f>G162-H162-I162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439" sId="2" odxf="1" dxf="1">
    <nc r="K163">
      <f>G163-H163-I163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440" sId="2" odxf="1" dxf="1">
    <nc r="K164">
      <f>G164-H164-I164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441" sId="2" odxf="1" dxf="1">
    <nc r="K165">
      <f>G165-H165-I165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442" sId="2" odxf="1" dxf="1">
    <nc r="K166">
      <f>G166-H166-I166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443" sId="2" odxf="1" dxf="1">
    <nc r="K167">
      <f>G167-H167-I167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444" sId="2" odxf="1" dxf="1">
    <nc r="K168">
      <f>G168-H168-I168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445" sId="2" odxf="1" dxf="1">
    <nc r="K169">
      <f>G169-H169-I169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446" sId="2" odxf="1" dxf="1">
    <nc r="K170">
      <f>G170-H170-I170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447" sId="2" odxf="1" dxf="1">
    <nc r="K171">
      <f>G171-H171-I171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448" sId="2" odxf="1" dxf="1">
    <nc r="K172">
      <f>G172-H172-I172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449" sId="2" odxf="1" dxf="1">
    <nc r="K173">
      <f>G173-H173-I173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450" sId="2" odxf="1" dxf="1">
    <nc r="K174">
      <f>G174-H174-I174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451" sId="2" odxf="1" dxf="1">
    <nc r="K175">
      <f>G175-H175-I175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452" sId="2" odxf="1" dxf="1">
    <nc r="K176">
      <f>G176-H176-I176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453" sId="2" odxf="1" dxf="1">
    <nc r="K177">
      <f>G177-H177-I177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454" sId="2" odxf="1" dxf="1">
    <nc r="K178">
      <f>G178-H178-I178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455" sId="2" odxf="1" dxf="1">
    <nc r="K179">
      <f>G179-H179-I179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456" sId="2" odxf="1" dxf="1">
    <nc r="K180">
      <f>G180-H180-I180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457" sId="2" odxf="1" dxf="1">
    <nc r="K181">
      <f>G181-H181-I181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458" sId="2" odxf="1" dxf="1">
    <nc r="K182">
      <f>G182-H182-I182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459" sId="2" odxf="1" dxf="1">
    <nc r="K183">
      <f>G183-H183-I183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460" sId="2" odxf="1" dxf="1">
    <nc r="K184">
      <f>G184-H184-I184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461" sId="2" odxf="1" dxf="1">
    <nc r="K185">
      <f>G185-H185-I185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462" sId="2" odxf="1" dxf="1">
    <nc r="K186">
      <f>G186-H186-I186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463" sId="2" odxf="1" dxf="1">
    <nc r="K187">
      <f>G187-H187-I187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464" sId="2" odxf="1" dxf="1">
    <nc r="K188">
      <f>G188-H188-I188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465" sId="2" odxf="1" dxf="1">
    <nc r="K189">
      <f>G189-H189-I189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466" sId="2" odxf="1" dxf="1">
    <nc r="K190">
      <f>G190-H190-I190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467" sId="2" odxf="1" dxf="1">
    <nc r="K191">
      <f>G191-H191-I191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468" sId="2" odxf="1" dxf="1">
    <nc r="K192">
      <f>G192-H192-I192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469" sId="2" odxf="1" dxf="1">
    <nc r="K193">
      <f>G193-H193-I193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470" sId="2" odxf="1" dxf="1">
    <nc r="K194">
      <f>G194-H194-I194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471" sId="2" odxf="1" dxf="1">
    <nc r="K195">
      <f>G195-H195-I195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472" sId="2" odxf="1" dxf="1">
    <nc r="K196">
      <f>G196-H196-I196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473" sId="2" odxf="1" dxf="1">
    <nc r="K197">
      <f>G197-H197-I197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474" sId="2" odxf="1" dxf="1">
    <nc r="K198">
      <f>G198-H198-I198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475" sId="2" odxf="1" dxf="1">
    <nc r="K199">
      <f>G199-H199-I199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476" sId="2" odxf="1" dxf="1">
    <nc r="K200">
      <f>G200-H200-I200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477" sId="2" odxf="1" dxf="1">
    <nc r="K201">
      <f>G201-H201-I201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478" sId="2" odxf="1" dxf="1">
    <nc r="K202">
      <f>G202-H202-I202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479" sId="2" odxf="1" dxf="1">
    <nc r="K203">
      <f>G203-H203-I203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480" sId="2" odxf="1" dxf="1">
    <nc r="K204">
      <f>G204-H204-I204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481" sId="2" odxf="1" dxf="1">
    <nc r="K205">
      <f>G205-H205-I205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482" sId="2" odxf="1" dxf="1">
    <nc r="K206">
      <f>G206-H206-I206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483" sId="2" odxf="1" dxf="1">
    <nc r="K207">
      <f>G207-H207-I207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484" sId="2" odxf="1" dxf="1">
    <nc r="K208">
      <f>G208-H208-I208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485" sId="2" odxf="1" dxf="1">
    <nc r="K209">
      <f>G209-H209-I209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486" sId="2" odxf="1" dxf="1">
    <nc r="K210">
      <f>G210-H210-I210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487" sId="2" odxf="1" dxf="1">
    <nc r="K211">
      <f>G211-H211-I211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488" sId="2" odxf="1" dxf="1">
    <nc r="K212">
      <f>G212-H212-I212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489" sId="2" odxf="1" dxf="1">
    <nc r="K213">
      <f>G213-H213-I213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490" sId="2" odxf="1" dxf="1">
    <nc r="K214">
      <f>G214-H214-I214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491" sId="2" odxf="1" dxf="1">
    <nc r="K215">
      <f>G215-H215-I215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492" sId="2" odxf="1" dxf="1">
    <nc r="K216">
      <f>G216-H216-I216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493" sId="2" odxf="1" dxf="1">
    <nc r="K217">
      <f>G217-H217-I217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fmt sheetId="2" sqref="K218" start="0" length="0">
    <dxf>
      <fill>
        <patternFill patternType="solid">
          <bgColor theme="6" tint="0.59999389629810485"/>
        </patternFill>
      </fill>
    </dxf>
  </rfmt>
  <rcc rId="7494" sId="2" odxf="1" dxf="1">
    <nc r="K219">
      <f>G219-H219-I219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495" sId="2" odxf="1" dxf="1">
    <nc r="K220">
      <f>G220-H220-I220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496" sId="2" odxf="1" dxf="1">
    <nc r="K221">
      <f>G221-H221-I221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497" sId="2" odxf="1" dxf="1">
    <nc r="K222">
      <f>G222-H222-I222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498" sId="2" odxf="1" dxf="1">
    <nc r="K223">
      <f>G223-H223-I223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499" sId="2" odxf="1" dxf="1">
    <nc r="K224">
      <f>G224-H224-I224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500" sId="2" odxf="1" dxf="1">
    <nc r="K225">
      <f>G225-H225-I225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501" sId="2" odxf="1" dxf="1">
    <nc r="K226">
      <f>G226-H226-I226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502" sId="2" odxf="1" dxf="1">
    <nc r="K227">
      <f>G227-H227-I227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503" sId="2" odxf="1" dxf="1">
    <nc r="K228">
      <f>G228-H228-I228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504" sId="2" odxf="1" dxf="1">
    <nc r="K229">
      <f>G229-H229-I229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505" sId="2" odxf="1" dxf="1">
    <nc r="K230">
      <f>G230-H230-I230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506" sId="2" odxf="1" dxf="1">
    <nc r="K231">
      <f>G231-H231-I231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507" sId="2" odxf="1" dxf="1">
    <nc r="K232">
      <f>G232-H232-I232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508" sId="2" odxf="1" dxf="1">
    <nc r="K233">
      <f>G233-H233-I233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509" sId="2" odxf="1" dxf="1">
    <nc r="K234">
      <f>G234-H234-I234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510" sId="2" odxf="1" dxf="1">
    <nc r="K235">
      <f>G235-H235-I235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511" sId="2" odxf="1" dxf="1">
    <nc r="K236">
      <f>G236-H236-I236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512" sId="2" odxf="1" dxf="1">
    <nc r="K237">
      <f>G237-H237-I237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513" sId="2" odxf="1" dxf="1">
    <nc r="K238">
      <f>G238-H238-I238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514" sId="2" odxf="1" dxf="1">
    <nc r="K239">
      <f>G239-H239-I239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515" sId="2" odxf="1" dxf="1">
    <nc r="K240">
      <f>G240-H240-I240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516" sId="2" odxf="1" dxf="1">
    <nc r="K241">
      <f>G241-H241-I241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517" sId="2" odxf="1" dxf="1">
    <nc r="K242">
      <f>G242-H242-I242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518" sId="2" odxf="1" dxf="1">
    <nc r="K243">
      <f>G243-H243-I243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519" sId="2" odxf="1" dxf="1">
    <nc r="K244">
      <f>G244-H244-I244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520" sId="2" odxf="1" dxf="1">
    <nc r="K245">
      <f>G245-H245-I245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521" sId="2" odxf="1" dxf="1">
    <nc r="K246">
      <f>G246-H246-I246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522" sId="2" odxf="1" dxf="1">
    <nc r="K247">
      <f>G247-H247-I247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523" sId="2" odxf="1" dxf="1">
    <nc r="K248">
      <f>G248-H248-I248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524" sId="2" odxf="1" dxf="1">
    <nc r="K249">
      <f>G249-H249-I249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525" sId="2" odxf="1" dxf="1">
    <nc r="K250">
      <f>G250-H250-I250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526" sId="2" odxf="1" dxf="1">
    <nc r="K251">
      <f>G251-H251-I251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527" sId="2" odxf="1" dxf="1">
    <nc r="K252">
      <f>G252-H252-I252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528" sId="2" odxf="1" dxf="1">
    <nc r="K253">
      <f>G253-H253-I253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529" sId="2" odxf="1" dxf="1">
    <nc r="K254">
      <f>G254-H254-I254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530" sId="2" odxf="1" dxf="1">
    <nc r="K255">
      <f>G255-H255-I255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531" sId="2" odxf="1" dxf="1">
    <nc r="K256">
      <f>G256-H256-I256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532" sId="2" odxf="1" dxf="1">
    <nc r="K257">
      <f>G257-H257-I257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533" sId="2" odxf="1" dxf="1">
    <nc r="K258">
      <f>G258-H258-I258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fmt sheetId="2" sqref="K259" start="0" length="0">
    <dxf>
      <fill>
        <patternFill patternType="solid">
          <bgColor theme="6" tint="0.59999389629810485"/>
        </patternFill>
      </fill>
    </dxf>
  </rfmt>
  <rcc rId="7534" sId="2" odxf="1" dxf="1">
    <nc r="K260">
      <f>G260-H260-I260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535" sId="2" odxf="1" dxf="1">
    <nc r="K261">
      <f>G261-H261-I261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536" sId="2" odxf="1" dxf="1">
    <nc r="K262">
      <f>G262-H262-I262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537" sId="2" odxf="1" dxf="1">
    <nc r="K263">
      <f>G263-H263-I263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538" sId="2" odxf="1" dxf="1">
    <nc r="K264">
      <f>G264-H264-I264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539" sId="2" odxf="1" dxf="1">
    <nc r="K265">
      <f>G265-H265-I265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540" sId="2" odxf="1" dxf="1">
    <nc r="K266">
      <f>G266-H266-I266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541" sId="2" odxf="1" dxf="1">
    <nc r="K267">
      <f>G267-H267-I267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542" sId="2" odxf="1" dxf="1">
    <nc r="K268">
      <f>G268-H268-I268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543" sId="2" odxf="1" dxf="1">
    <nc r="K269">
      <f>G269-H269-I269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544" sId="2" odxf="1" dxf="1">
    <nc r="K270">
      <f>G270-H270-I270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545" sId="2" odxf="1" dxf="1">
    <nc r="K271">
      <f>G271-H271-I271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546" sId="2" odxf="1" dxf="1">
    <nc r="K272">
      <f>G272-H272-I272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547" sId="2" odxf="1" dxf="1">
    <nc r="K273">
      <f>G273-H273-I273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548" sId="2" odxf="1" dxf="1">
    <nc r="K274">
      <f>G274-H274-I274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549" sId="2" odxf="1" dxf="1">
    <nc r="K275">
      <f>G275-H275-I275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550" sId="2" odxf="1" dxf="1">
    <nc r="K276">
      <f>G276-H276-I276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551" sId="2" odxf="1" dxf="1">
    <nc r="K277">
      <f>G277-H277-I277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552" sId="2" odxf="1" dxf="1">
    <nc r="K278">
      <f>G278-H278-I278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553" sId="2" odxf="1" dxf="1">
    <nc r="K279">
      <f>G279-H279-I279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554" sId="2" odxf="1" dxf="1">
    <nc r="K280">
      <f>G280-H280-I280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555" sId="2" odxf="1" dxf="1">
    <nc r="K281">
      <f>G281-H281-I281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556" sId="2" odxf="1" dxf="1">
    <nc r="K282">
      <f>G282-H282-I282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557" sId="2" odxf="1" dxf="1">
    <nc r="K283">
      <f>G283-H283-I283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558" sId="2" odxf="1" dxf="1">
    <nc r="K284">
      <f>G284-H284-I284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559" sId="2" odxf="1" dxf="1">
    <nc r="K285">
      <f>G285-H285-I285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560" sId="2" odxf="1" dxf="1">
    <nc r="K286">
      <f>G286-H286-I286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561" sId="2" odxf="1" dxf="1">
    <nc r="K287">
      <f>G287-H287-I287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562" sId="2" odxf="1" dxf="1">
    <nc r="K288">
      <f>G288-H288-I288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563" sId="2" odxf="1" dxf="1">
    <nc r="K289">
      <f>G289-H289-I289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564" sId="2" odxf="1" dxf="1">
    <nc r="K290">
      <f>G290-H290-I290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565" sId="2" odxf="1" dxf="1">
    <nc r="K291">
      <f>G291-H291-I291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566" sId="2" odxf="1" dxf="1">
    <nc r="K292">
      <f>G292-H292-I292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567" sId="2" odxf="1" dxf="1">
    <nc r="K293">
      <f>G293-H293-I293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568" sId="2" odxf="1" dxf="1">
    <nc r="K294">
      <f>G294-H294-I294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569" sId="2" odxf="1" dxf="1">
    <nc r="K295">
      <f>G295-H295-I295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570" sId="2" odxf="1" dxf="1">
    <nc r="K296">
      <f>G296-H296-I296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571" sId="2" odxf="1" dxf="1">
    <nc r="K297">
      <f>G297-H297-I297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572" sId="2" odxf="1" dxf="1">
    <nc r="K298">
      <f>G298-H298-I298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573" sId="2" odxf="1" dxf="1">
    <nc r="K299">
      <f>G299-H299-I299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574" sId="2" odxf="1" dxf="1">
    <nc r="K300">
      <f>G300-H300-I300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575" sId="2" odxf="1" dxf="1">
    <nc r="K301">
      <f>G301-H301-I301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576" sId="2" odxf="1" dxf="1">
    <nc r="K302">
      <f>G302-H302-I302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577" sId="2" odxf="1" dxf="1">
    <nc r="K303">
      <f>G303-H303-I303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578" sId="2" odxf="1" dxf="1">
    <nc r="K304">
      <f>G304-H304-I304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579" sId="2" odxf="1" dxf="1">
    <nc r="K305">
      <f>G305-H305-I305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580" sId="2" odxf="1" dxf="1">
    <nc r="K306">
      <f>G306-H306-I306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581" sId="2" odxf="1" dxf="1">
    <nc r="K307">
      <f>G307-H307-I307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582" sId="2" odxf="1" dxf="1">
    <nc r="K308">
      <f>G308-H308-I308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583" sId="2" odxf="1" dxf="1">
    <nc r="K309">
      <f>G309-H309-I309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584" sId="2" odxf="1" dxf="1">
    <nc r="K310">
      <f>G310-H310-I310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585" sId="2" odxf="1" dxf="1">
    <nc r="K311">
      <f>G311-H311-I311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586" sId="2" odxf="1" dxf="1">
    <nc r="K312">
      <f>G312-H312-I312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587" sId="2" odxf="1" dxf="1">
    <nc r="K313">
      <f>G313-H313-I313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588" sId="2" odxf="1" dxf="1">
    <nc r="K314">
      <f>G314-H314-I314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589" sId="2" odxf="1" dxf="1">
    <nc r="K315">
      <f>G315-H315-I315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590" sId="2" odxf="1" dxf="1">
    <nc r="K316">
      <f>G316-H316-I316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591" sId="2" odxf="1" dxf="1">
    <nc r="K317">
      <f>G317-H317-I317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592" sId="2" odxf="1" dxf="1">
    <nc r="K318">
      <f>G318-H318-I318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593" sId="2" odxf="1" dxf="1">
    <nc r="K319">
      <f>G319-H319-I319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594" sId="2" odxf="1" dxf="1">
    <nc r="K320">
      <f>G320-H320-I320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595" sId="2" odxf="1" dxf="1">
    <nc r="K321">
      <f>G321-H321-I321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596" sId="2" odxf="1" dxf="1">
    <nc r="K322">
      <f>G322-H322-I322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597" sId="2" odxf="1" dxf="1">
    <nc r="K323">
      <f>G323-H323-I323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598" sId="2" odxf="1" dxf="1">
    <nc r="K324">
      <f>G324-H324-I324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599" sId="2" odxf="1" dxf="1">
    <nc r="K325">
      <f>G325-H325-I325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600" sId="2" odxf="1" dxf="1">
    <nc r="K326">
      <f>G326-H326-I326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601" sId="2" odxf="1" dxf="1">
    <nc r="K327">
      <f>G327-H327-I327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602" sId="2" odxf="1" dxf="1">
    <nc r="K328">
      <f>G328-H328-I328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603" sId="2" odxf="1" dxf="1">
    <nc r="K329">
      <f>G329-H329-I329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604" sId="2" odxf="1" dxf="1">
    <nc r="K330">
      <f>G330-H330-I330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605" sId="2" odxf="1" dxf="1">
    <nc r="K331">
      <f>G331-H331-I331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606" sId="2" odxf="1" dxf="1">
    <nc r="K332">
      <f>G332-H332-I332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607" sId="2" odxf="1" dxf="1">
    <nc r="K333">
      <f>G333-H333-I333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608" sId="2" odxf="1" dxf="1">
    <nc r="K334">
      <f>G334-H334-I334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609" sId="2" odxf="1" dxf="1">
    <nc r="K335">
      <f>G335-H335-I335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610" sId="2" odxf="1" dxf="1">
    <nc r="K336">
      <f>G336-H336-I336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611" sId="2" odxf="1" dxf="1">
    <nc r="K337">
      <f>G337-H337-I337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612" sId="2" odxf="1" dxf="1">
    <nc r="K338">
      <f>G338-H338-I338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613" sId="2" odxf="1" dxf="1">
    <nc r="K339">
      <f>G339-H339-I339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614" sId="2" odxf="1" dxf="1">
    <nc r="K340">
      <f>G340-H340-I340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615" sId="2" odxf="1" dxf="1">
    <nc r="K341">
      <f>G341-H341-I341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616" sId="2" odxf="1" dxf="1">
    <nc r="K342">
      <f>G342-H342-I342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617" sId="2" odxf="1" dxf="1">
    <nc r="K343">
      <f>G343-H343-I343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618" sId="2" odxf="1" dxf="1">
    <nc r="K344">
      <f>G344-H344-I344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619" sId="2" odxf="1" dxf="1">
    <nc r="K345">
      <f>G345-H345-I345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620" sId="2" odxf="1" dxf="1">
    <nc r="K346">
      <f>G346-H346-I346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621" sId="2" odxf="1" dxf="1">
    <nc r="K347">
      <f>G347-H347-I347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622" sId="2" odxf="1" dxf="1">
    <nc r="K348">
      <f>G348-H348-I348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623" sId="2" odxf="1" dxf="1">
    <nc r="K349">
      <f>G349-H349-I349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624" sId="2" odxf="1" dxf="1">
    <nc r="K350">
      <f>G350-H350-I350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625" sId="2" odxf="1" dxf="1">
    <nc r="K351">
      <f>G351-H351-I351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626" sId="2" odxf="1" dxf="1">
    <nc r="K352">
      <f>G352-H352-I352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627" sId="2" odxf="1" dxf="1">
    <nc r="K353">
      <f>G353-H353-I353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628" sId="2" odxf="1" dxf="1">
    <nc r="K354">
      <f>G354-H354-I354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629" sId="2" odxf="1" dxf="1">
    <nc r="K355">
      <f>G355-H355-I355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630" sId="2" odxf="1" dxf="1">
    <nc r="K356">
      <f>G356-H356-I356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631" sId="2" odxf="1" dxf="1">
    <nc r="K357">
      <f>G357-H357-I357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632" sId="2" odxf="1" dxf="1">
    <nc r="K358">
      <f>G358-H358-I358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633" sId="2" odxf="1" dxf="1">
    <nc r="K359">
      <f>G359-H359-I359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634" sId="2" odxf="1" dxf="1">
    <nc r="K360">
      <f>G360-H360-I360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635" sId="2" odxf="1" dxf="1">
    <nc r="K361">
      <f>G361-H361-I361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636" sId="2" odxf="1" dxf="1">
    <nc r="K362">
      <f>G362-H362-I362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637" sId="2" odxf="1" dxf="1">
    <nc r="K363">
      <f>G363-H363-I363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638" sId="2" odxf="1" dxf="1">
    <nc r="K364">
      <f>G364-H364-I364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639" sId="2" odxf="1" dxf="1">
    <nc r="K365">
      <f>G365-H365-I365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640" sId="2" odxf="1" dxf="1">
    <nc r="K366">
      <f>G366-H366-I366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641" sId="2" odxf="1" dxf="1">
    <nc r="K367">
      <f>G367-H367-I367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642" sId="2" odxf="1" dxf="1">
    <nc r="K368">
      <f>G368-H368-I368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643" sId="2" odxf="1" dxf="1">
    <nc r="K369">
      <f>G369-H369-I369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644" sId="2" odxf="1" dxf="1">
    <nc r="K370">
      <f>G370-H370-I370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645" sId="2" odxf="1" dxf="1">
    <nc r="K371">
      <f>G371-H371-I371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646" sId="2" odxf="1" dxf="1">
    <nc r="K372">
      <f>G372-H372-I372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647" sId="2" odxf="1" dxf="1">
    <nc r="K373">
      <f>G373-H373-I373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648" sId="2" odxf="1" dxf="1">
    <nc r="K374">
      <f>G374-H374-I374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649" sId="2" odxf="1" dxf="1">
    <nc r="K375">
      <f>G375-H375-I375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650" sId="2" odxf="1" dxf="1">
    <nc r="K376">
      <f>G376-H376-I376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651" sId="2" odxf="1" dxf="1">
    <nc r="K377">
      <f>G377-H377-I377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652" sId="2" odxf="1" dxf="1">
    <nc r="K378">
      <f>G378-H378-I378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653" sId="2" odxf="1" dxf="1">
    <nc r="K379">
      <f>G379-H379-I379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654" sId="2" odxf="1" dxf="1">
    <nc r="K380">
      <f>G380-H380-I380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655" sId="2" odxf="1" dxf="1">
    <nc r="K381">
      <f>G381-H381-I381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656" sId="2" odxf="1" dxf="1">
    <nc r="K382">
      <f>G382-H382-I382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657" sId="2" odxf="1" dxf="1">
    <nc r="K383">
      <f>G383-H383-I383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658" sId="2" odxf="1" dxf="1">
    <nc r="K384">
      <f>G384-H384-I384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659" sId="2" odxf="1" dxf="1">
    <nc r="K385">
      <f>G385-H385-I385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660" sId="2" odxf="1" dxf="1">
    <nc r="K386">
      <f>G386-H386-I386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661" sId="2" odxf="1" dxf="1">
    <nc r="K387">
      <f>G387-H387-I387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662" sId="2" odxf="1" dxf="1">
    <nc r="K388">
      <f>G388-H388-I388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663" sId="2" odxf="1" dxf="1">
    <nc r="K389">
      <f>G389-H389-I389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664" sId="2" odxf="1" dxf="1">
    <nc r="K390">
      <f>G390-H390-I390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665" sId="2" odxf="1" dxf="1">
    <nc r="K391">
      <f>G391-H391-I391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666" sId="2" odxf="1" dxf="1">
    <nc r="K392">
      <f>G392-H392-I392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667" sId="2" odxf="1" dxf="1">
    <nc r="K393">
      <f>G393-H393-I393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668" sId="2" odxf="1" dxf="1">
    <nc r="K394">
      <f>G394-H394-I394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669" sId="2" odxf="1" dxf="1">
    <nc r="K395">
      <f>G395-H395-I395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670" sId="2" odxf="1" dxf="1">
    <nc r="K396">
      <f>G396-H396-I396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671" sId="2" odxf="1" dxf="1">
    <nc r="K397">
      <f>G397-H397-I397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672" sId="2" odxf="1" dxf="1">
    <nc r="K398">
      <f>G398-H398-I398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673" sId="2" odxf="1" dxf="1">
    <nc r="K399">
      <f>G399-H399-I399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674" sId="2" odxf="1" dxf="1">
    <nc r="K400">
      <f>G400-H400-I400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675" sId="2" odxf="1" dxf="1">
    <nc r="K401">
      <f>G401-H401-I401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676" sId="2" odxf="1" dxf="1">
    <nc r="K402">
      <f>G402-H402-I402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677" sId="2" odxf="1" dxf="1">
    <nc r="K403">
      <f>G403-H403-I403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678" sId="2" odxf="1" dxf="1">
    <nc r="K404">
      <f>G404-H404-I404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679" sId="2" odxf="1" dxf="1">
    <nc r="K405">
      <f>G405-H405-I405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680" sId="2" odxf="1" dxf="1">
    <nc r="K406">
      <f>G406-H406-I406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681" sId="2" odxf="1" dxf="1">
    <nc r="K407">
      <f>G407-H407-I407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682" sId="2" odxf="1" dxf="1">
    <nc r="K408">
      <f>G408-H408-I408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683" sId="2" odxf="1" dxf="1">
    <nc r="K409">
      <f>G409-H409-I409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684" sId="2" odxf="1" dxf="1">
    <nc r="K410">
      <f>G410-H410-I410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685" sId="2" odxf="1" dxf="1">
    <nc r="K411">
      <f>G411-H411-I411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686" sId="2" odxf="1" dxf="1">
    <nc r="K412">
      <f>G412-H412-I412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687" sId="2" odxf="1" dxf="1">
    <nc r="K413">
      <f>G413-H413-I413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688" sId="2" odxf="1" dxf="1">
    <nc r="K414">
      <f>G414-H414-I414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689" sId="2" odxf="1" dxf="1">
    <nc r="K415">
      <f>G415-H415-I415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690" sId="2" odxf="1" dxf="1">
    <nc r="K416">
      <f>G416-H416-I416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691" sId="2" odxf="1" dxf="1">
    <nc r="K417">
      <f>G417-H417-I417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692" sId="2" odxf="1" dxf="1">
    <nc r="K418">
      <f>G418-H418-I418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693" sId="2" odxf="1" dxf="1">
    <nc r="K419">
      <f>G419-H419-I419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694" sId="2" odxf="1" dxf="1">
    <nc r="K420">
      <f>G420-H420-I420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695" sId="2" odxf="1" dxf="1">
    <nc r="K421">
      <f>G421-H421-I421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696" sId="2" odxf="1" dxf="1">
    <nc r="K422">
      <f>G422-H422-I422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697" sId="2" odxf="1" dxf="1">
    <nc r="K423">
      <f>G423-H423-I423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698" sId="2" odxf="1" dxf="1">
    <nc r="K424">
      <f>G424-H424-I424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699" sId="2" odxf="1" dxf="1">
    <nc r="K425">
      <f>G425-H425-I425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700" sId="2" odxf="1" dxf="1">
    <nc r="K426">
      <f>G426-H426-I426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701" sId="2" odxf="1" dxf="1">
    <nc r="K427">
      <f>G427-H427-I427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702" sId="2" odxf="1" dxf="1">
    <nc r="K428">
      <f>G428-H428-I428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703" sId="2" odxf="1" dxf="1">
    <nc r="K429">
      <f>G429-H429-I429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704" sId="2" odxf="1" dxf="1">
    <nc r="K430">
      <f>G430-H430-I430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705" sId="2" odxf="1" dxf="1">
    <nc r="K431">
      <f>G431-H431-I431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706" sId="2" odxf="1" dxf="1">
    <nc r="K432">
      <f>G432-H432-I432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707" sId="2" odxf="1" dxf="1">
    <nc r="K433">
      <f>G433-H433-I433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708" sId="2" odxf="1" dxf="1">
    <nc r="K434">
      <f>G434-H434-I434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709" sId="2" odxf="1" dxf="1">
    <nc r="K435">
      <f>G435-H435-I435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710" sId="2" odxf="1" dxf="1">
    <nc r="K436">
      <f>G436-H436-I436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711" sId="2" odxf="1" dxf="1">
    <nc r="K437">
      <f>G437-H437-I437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712" sId="2" odxf="1" dxf="1">
    <nc r="K438">
      <f>G438-H438-I438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713" sId="2" odxf="1" dxf="1">
    <nc r="K439">
      <f>G439-H439-I439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714" sId="2" odxf="1" dxf="1">
    <nc r="K440">
      <f>G440-H440-I440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715" sId="2" odxf="1" dxf="1">
    <nc r="K441">
      <f>G441-H441-I441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716" sId="2" odxf="1" dxf="1">
    <nc r="K442">
      <f>G442-H442-I442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717" sId="2" odxf="1" dxf="1">
    <nc r="K443">
      <f>G443-H443-I443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718" sId="2" odxf="1" dxf="1">
    <nc r="K444">
      <f>G444-H444-I444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719" sId="2" odxf="1" dxf="1">
    <nc r="K445">
      <f>G445-H445-I445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720" sId="2" odxf="1" dxf="1">
    <nc r="K446">
      <f>G446-H446-I446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721" sId="2" odxf="1" dxf="1">
    <nc r="K447">
      <f>G447-H447-I447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722" sId="2" odxf="1" dxf="1">
    <nc r="K448">
      <f>G448-H448-I448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723" sId="2" odxf="1" dxf="1">
    <nc r="K449">
      <f>G449-H449-I449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724" sId="2" odxf="1" dxf="1">
    <nc r="K450">
      <f>G450-H450-I450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725" sId="2" odxf="1" dxf="1">
    <nc r="K451">
      <f>G451-H451-I451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726" sId="2" odxf="1" dxf="1">
    <nc r="K452">
      <f>G452-H452-I452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727" sId="2" odxf="1" dxf="1">
    <nc r="K453">
      <f>G453-H453-I453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728" sId="2" odxf="1" dxf="1">
    <nc r="K454">
      <f>G454-H454-I454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729" sId="2" odxf="1" dxf="1">
    <nc r="K455">
      <f>G455-H455-I455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730" sId="2" odxf="1" dxf="1">
    <nc r="K456">
      <f>G456-H456-I456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731" sId="2" odxf="1" dxf="1">
    <nc r="K457">
      <f>G457-H457-I457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732" sId="2" odxf="1" dxf="1">
    <nc r="K458">
      <f>G458-H458-I458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733" sId="2" odxf="1" dxf="1">
    <nc r="K459">
      <f>G459-H459-I459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734" sId="2" odxf="1" dxf="1">
    <nc r="K460">
      <f>G460-H460-I460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735" sId="2" odxf="1" dxf="1">
    <nc r="K461">
      <f>G461-H461-I461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736" sId="2" odxf="1" dxf="1">
    <nc r="K462">
      <f>G462-H462-I462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737" sId="2" odxf="1" dxf="1">
    <nc r="K463">
      <f>G463-H463-I463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738" sId="2" odxf="1" dxf="1">
    <nc r="K464">
      <f>G464-H464-I464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739" sId="2" odxf="1" dxf="1">
    <nc r="K465">
      <f>G465-H465-I465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740" sId="2" odxf="1" dxf="1">
    <nc r="K466">
      <f>G466-H466-I466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741" sId="2" odxf="1" dxf="1">
    <nc r="K467">
      <f>G467-H467-I467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742" sId="2" odxf="1" dxf="1">
    <nc r="K468">
      <f>G468-H468-I468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743" sId="2" odxf="1" dxf="1">
    <nc r="K469">
      <f>G469-H469-I469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744" sId="2" odxf="1" dxf="1">
    <nc r="K470">
      <f>G470-H470-I470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745" sId="2" odxf="1" dxf="1">
    <nc r="K471">
      <f>G471-H471-I471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746" sId="2" odxf="1" dxf="1">
    <nc r="K472">
      <f>G472-H472-I472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747" sId="2" odxf="1" dxf="1">
    <nc r="K473">
      <f>G473-H473-I473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748" sId="2" odxf="1" dxf="1">
    <nc r="K474">
      <f>G474-H474-I474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749" sId="2" odxf="1" dxf="1">
    <nc r="K475">
      <f>G475-H475-I475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750" sId="2" odxf="1" dxf="1">
    <nc r="K476">
      <f>G476-H476-I476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751" sId="2" odxf="1" dxf="1">
    <nc r="K477">
      <f>G477-H477-I477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752" sId="2" odxf="1" dxf="1">
    <nc r="K478">
      <f>G478-H478-I478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753" sId="2" odxf="1" dxf="1">
    <nc r="K479">
      <f>G479-H479-I479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754" sId="2" odxf="1" dxf="1">
    <nc r="K480">
      <f>G480-H480-I480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755" sId="2" odxf="1" dxf="1">
    <nc r="K481">
      <f>G481-H481-I481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756" sId="2" odxf="1" dxf="1">
    <nc r="K482">
      <f>G482-H482-I482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757" sId="2" odxf="1" dxf="1">
    <nc r="K483">
      <f>G483-H483-I483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758" sId="2" odxf="1" dxf="1">
    <nc r="K484">
      <f>G484-H484-I484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759" sId="2" odxf="1" dxf="1">
    <nc r="K485">
      <f>G485-H485-I485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760" sId="2" odxf="1" dxf="1">
    <nc r="K486">
      <f>G486-H486-I486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761" sId="2" odxf="1" dxf="1">
    <nc r="K487">
      <f>G487-H487-I487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762" sId="2" odxf="1" dxf="1">
    <nc r="K488">
      <f>G488-H488-I488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763" sId="2" odxf="1" dxf="1">
    <nc r="K489">
      <f>G489-H489-I489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764" sId="2" odxf="1" dxf="1">
    <nc r="K490">
      <f>G490-H490-I490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765" sId="2" odxf="1" dxf="1">
    <nc r="K491">
      <f>G491-H491-I491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766" sId="2" odxf="1" dxf="1">
    <nc r="K492">
      <f>G492-H492-I492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767" sId="2" odxf="1" dxf="1">
    <nc r="K493">
      <f>G493-H493-I493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768" sId="2" odxf="1" dxf="1">
    <nc r="K494">
      <f>G494-H494-I494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769" sId="2" odxf="1" dxf="1">
    <nc r="K495">
      <f>G495-H495-I495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770" sId="2" odxf="1" dxf="1">
    <nc r="K496">
      <f>G496-H496-I496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771" sId="2" odxf="1" dxf="1">
    <nc r="K497">
      <f>G497-H497-I497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772" sId="2" odxf="1" dxf="1">
    <nc r="K498">
      <f>G498-H498-I498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773" sId="2" odxf="1" dxf="1">
    <nc r="K499">
      <f>G499-H499-I499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774" sId="2" odxf="1" dxf="1">
    <nc r="K500">
      <f>G500-H500-I500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775" sId="2" odxf="1" dxf="1">
    <nc r="K501">
      <f>G501-H501-I501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776" sId="2" odxf="1" dxf="1">
    <nc r="K502">
      <f>G502-H502-I502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777" sId="2" odxf="1" dxf="1">
    <nc r="K503">
      <f>G503-H503-I503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778" sId="2" odxf="1" dxf="1">
    <nc r="K504">
      <f>G504-H504-I504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779" sId="2" odxf="1" dxf="1">
    <nc r="K505">
      <f>G505-H505-I505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780" sId="2" odxf="1" dxf="1">
    <nc r="K506">
      <f>G506-H506-I506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781" sId="2" odxf="1" dxf="1">
    <nc r="K507">
      <f>G507-H507-I507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782" sId="2" odxf="1" dxf="1">
    <nc r="K508">
      <f>G508-H508-I508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783" sId="2" odxf="1" dxf="1">
    <nc r="K509">
      <f>G509-H509-I509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784" sId="2" odxf="1" dxf="1">
    <nc r="K510">
      <f>G510-H510-I510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785" sId="2" odxf="1" dxf="1">
    <nc r="K511">
      <f>G511-H511-I511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786" sId="2" odxf="1" dxf="1">
    <nc r="K512">
      <f>G512-H512-I512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787" sId="2" odxf="1" dxf="1">
    <nc r="K513">
      <f>G513-H513-I513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788" sId="2" odxf="1" dxf="1">
    <nc r="K514">
      <f>G514-H514-I514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789" sId="2" odxf="1" dxf="1">
    <nc r="K515">
      <f>G515-H515-I515</f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2"/>
        <name val="Times New Roman"/>
        <scheme val="none"/>
      </font>
      <fill>
        <patternFill patternType="solid">
          <bgColor theme="6" tint="0.59999389629810485"/>
        </patternFill>
      </fill>
    </ndxf>
  </rcc>
  <rcc rId="7790" sId="2" odxf="1" dxf="1">
    <nc r="K516">
      <f>G516-H516-I516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791" sId="2" odxf="1" dxf="1">
    <nc r="K517">
      <f>G517-H517-I517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792" sId="2" odxf="1" dxf="1">
    <nc r="K518">
      <f>G518-H518-I518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7793" sId="2" odxf="1" dxf="1">
    <nc r="K519">
      <f>G519-H519-I519</f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fmt sheetId="2" sqref="K520" start="0" length="0">
    <dxf>
      <fill>
        <patternFill patternType="solid">
          <bgColor theme="6" tint="0.59999389629810485"/>
        </patternFill>
      </fill>
    </dxf>
  </rfmt>
  <rcc rId="7794" sId="2">
    <oc r="I73">
      <v>0</v>
    </oc>
    <nc r="I73">
      <f>G73-H73</f>
    </nc>
  </rcc>
  <rcc rId="7795" sId="2">
    <oc r="I74">
      <f>I75+I84+I89+I92+I95+I102</f>
    </oc>
    <nc r="I74">
      <f>I75+I84+I89+I92+I95+I102</f>
    </nc>
  </rcc>
  <rcc rId="7796" sId="2">
    <nc r="K102">
      <f>G102-H102-I102</f>
    </nc>
  </rcc>
  <rcc rId="7797" sId="2">
    <oc r="I103">
      <f>I104+I105</f>
    </oc>
    <nc r="I103">
      <f>I104+I105</f>
    </nc>
  </rcc>
  <rcc rId="7798" sId="2">
    <nc r="K111">
      <f>G111-H111-I111</f>
    </nc>
  </rcc>
  <rcc rId="7799" sId="2" numFmtId="4">
    <oc r="I111">
      <v>0</v>
    </oc>
    <nc r="I111">
      <f>G111-H111</f>
    </nc>
  </rcc>
  <rcc rId="7800" sId="2">
    <nc r="K112">
      <f>G112-H112-I112</f>
    </nc>
  </rcc>
  <rcc rId="7801" sId="2">
    <nc r="K143">
      <f>G143-H143-I143</f>
    </nc>
  </rcc>
  <rcc rId="7802" sId="2" numFmtId="4">
    <oc r="I143">
      <v>25.6</v>
    </oc>
    <nc r="I143">
      <f>G143-H143</f>
    </nc>
  </rcc>
  <rcc rId="7803" sId="2">
    <nc r="K218">
      <f>G218-H218-I218</f>
    </nc>
  </rcc>
  <rcc rId="7804" sId="2" numFmtId="4">
    <oc r="I260">
      <v>0</v>
    </oc>
    <nc r="I260">
      <f>G260-H260</f>
    </nc>
  </rcc>
  <rcc rId="7805" sId="2">
    <nc r="K259">
      <f>G259-H259-I259</f>
    </nc>
  </rcc>
  <rcc rId="7806" sId="2">
    <oc r="I259">
      <f>I261</f>
    </oc>
    <nc r="I259">
      <f>G259-H259</f>
    </nc>
  </rcc>
  <rcc rId="7807" sId="2" numFmtId="4">
    <oc r="I333">
      <v>2753.5</v>
    </oc>
    <nc r="I333">
      <f>G333-H333</f>
    </nc>
  </rcc>
  <rcc rId="7808" sId="2">
    <oc r="I218">
      <f>I219</f>
    </oc>
    <nc r="I218">
      <f>I219+I220</f>
    </nc>
  </rcc>
  <rcc rId="7809" sId="2">
    <nc r="K31">
      <f>G31-H31-I31</f>
    </nc>
  </rcc>
  <rcc rId="7810" sId="2">
    <oc r="I35">
      <f>G35-H35</f>
    </oc>
    <nc r="I35">
      <f>G35-H35</f>
    </nc>
  </rcc>
  <rcc rId="7811" sId="2">
    <oc r="I36">
      <f>G36-H36</f>
    </oc>
    <nc r="I36">
      <f>G36-H36</f>
    </nc>
  </rcc>
  <rcc rId="7812" sId="2" numFmtId="4">
    <oc r="I45">
      <v>649.4</v>
    </oc>
    <nc r="I45">
      <f>G45-H45</f>
    </nc>
  </rcc>
  <rcc rId="7813" sId="2">
    <nc r="K29">
      <f>G29-H29</f>
    </nc>
  </rcc>
  <rcc rId="7814" sId="2" numFmtId="4">
    <oc r="I29">
      <v>73.5</v>
    </oc>
    <nc r="I29">
      <f>G29-H29</f>
    </nc>
  </rcc>
  <rcc rId="7815" sId="2" odxf="1" dxf="1" numFmtId="4">
    <oc r="I27">
      <v>114.9</v>
    </oc>
    <nc r="I27">
      <f>G27-H27</f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7816" sId="2">
    <oc r="I28">
      <v>73.5</v>
    </oc>
    <nc r="I28">
      <f>G28-H28</f>
    </nc>
  </rcc>
  <rcv guid="{EC1DDABA-87E5-4CA0-BDFA-3176D5C21D42}" action="delete"/>
  <rdn rId="0" localSheetId="1" customView="1" name="Z_EC1DDABA_87E5_4CA0_BDFA_3176D5C21D42_.wvu.PrintArea" hidden="1" oldHidden="1">
    <formula>доходы!$A$1:$G$72</formula>
    <oldFormula>доходы!$A$1:$G$72</oldFormula>
  </rdn>
  <rdn rId="0" localSheetId="1" customView="1" name="Z_EC1DDABA_87E5_4CA0_BDFA_3176D5C21D42_.wvu.PrintTitles" hidden="1" oldHidden="1">
    <formula>доходы!$12:$13</formula>
    <oldFormula>доходы!$12:$13</oldFormula>
  </rdn>
  <rdn rId="0" localSheetId="1" customView="1" name="Z_EC1DDABA_87E5_4CA0_BDFA_3176D5C21D42_.wvu.FilterData" hidden="1" oldHidden="1">
    <formula>доходы!$A$13:$GB$72</formula>
    <oldFormula>доходы!$A$13:$GB$72</oldFormula>
  </rdn>
  <rdn rId="0" localSheetId="2" customView="1" name="Z_EC1DDABA_87E5_4CA0_BDFA_3176D5C21D42_.wvu.PrintArea" hidden="1" oldHidden="1">
    <formula>расходы!$A$1:$J$528</formula>
    <oldFormula>расходы!$A$1:$J$528</oldFormula>
  </rdn>
  <rdn rId="0" localSheetId="2" customView="1" name="Z_EC1DDABA_87E5_4CA0_BDFA_3176D5C21D42_.wvu.PrintTitles" hidden="1" oldHidden="1">
    <formula>расходы!$4:$5</formula>
    <oldFormula>расходы!$4:$5</oldFormula>
  </rdn>
  <rdn rId="0" localSheetId="2" customView="1" name="Z_EC1DDABA_87E5_4CA0_BDFA_3176D5C21D42_.wvu.FilterData" hidden="1" oldHidden="1">
    <formula>расходы!$A$6:$R$520</formula>
    <oldFormula>расходы!$A$6:$R$520</oldFormula>
  </rdn>
  <rdn rId="0" localSheetId="3" customView="1" name="Z_EC1DDABA_87E5_4CA0_BDFA_3176D5C21D42_.wvu.PrintArea" hidden="1" oldHidden="1">
    <formula>источники!$A$1:$E$30</formula>
    <oldFormula>источники!$A$1:$E$30</oldFormula>
  </rdn>
  <rdn rId="0" localSheetId="3" customView="1" name="Z_EC1DDABA_87E5_4CA0_BDFA_3176D5C21D42_.wvu.PrintTitles" hidden="1" oldHidden="1">
    <formula>источники!$3:$4</formula>
    <oldFormula>источники!$3:$4</oldFormula>
  </rdn>
  <rdn rId="0" localSheetId="4" customView="1" name="Z_EC1DDABA_87E5_4CA0_BDFA_3176D5C21D42_.wvu.Rows" hidden="1" oldHidden="1">
    <formula>'резервный фонд'!$32:$32</formula>
    <oldFormula>'резервный фонд'!$32:$32</oldFormula>
  </rdn>
  <rcv guid="{EC1DDABA-87E5-4CA0-BDFA-3176D5C21D42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826" sId="2">
    <nc r="L7">
      <f>H7/G7-J7</f>
    </nc>
  </rcc>
  <rcc rId="7827" sId="2">
    <nc r="L8">
      <f>H8/G8-J8</f>
    </nc>
  </rcc>
  <rcc rId="7828" sId="2">
    <nc r="L9">
      <f>H9/G9-J9</f>
    </nc>
  </rcc>
  <rcc rId="7829" sId="2">
    <nc r="L10">
      <f>H10/G10-J10</f>
    </nc>
  </rcc>
  <rcc rId="7830" sId="2">
    <nc r="L11">
      <f>H11/G11-J11</f>
    </nc>
  </rcc>
  <rcc rId="7831" sId="2">
    <nc r="L12">
      <f>H12/G12-J12</f>
    </nc>
  </rcc>
  <rcc rId="7832" sId="2">
    <nc r="L13">
      <f>H13/G13-J13</f>
    </nc>
  </rcc>
  <rcc rId="7833" sId="2">
    <nc r="L14">
      <f>H14/G14-J14</f>
    </nc>
  </rcc>
  <rcc rId="7834" sId="2">
    <nc r="L15">
      <f>H15/G15-J15</f>
    </nc>
  </rcc>
  <rcc rId="7835" sId="2">
    <nc r="L16">
      <f>H16/G16-J16</f>
    </nc>
  </rcc>
  <rcc rId="7836" sId="2">
    <nc r="L17">
      <f>H17/G17-J17</f>
    </nc>
  </rcc>
  <rcc rId="7837" sId="2">
    <nc r="L18">
      <f>H18/G18-J18</f>
    </nc>
  </rcc>
  <rcc rId="7838" sId="2">
    <nc r="L19">
      <f>H19/G19-J19</f>
    </nc>
  </rcc>
  <rcc rId="7839" sId="2">
    <nc r="L20">
      <f>H20/G20-J20</f>
    </nc>
  </rcc>
  <rcc rId="7840" sId="2">
    <nc r="L21">
      <f>H21/G21-J21</f>
    </nc>
  </rcc>
  <rcc rId="7841" sId="2">
    <nc r="L22">
      <f>H22/G22-J22</f>
    </nc>
  </rcc>
  <rcc rId="7842" sId="2">
    <nc r="L23">
      <f>H23/G23-J23</f>
    </nc>
  </rcc>
  <rcc rId="7843" sId="2">
    <nc r="L24">
      <f>H24/G24-J24</f>
    </nc>
  </rcc>
  <rcc rId="7844" sId="2">
    <nc r="L25">
      <f>H25/G25-J25</f>
    </nc>
  </rcc>
  <rcc rId="7845" sId="2">
    <nc r="L26">
      <f>H26/G26-J26</f>
    </nc>
  </rcc>
  <rcc rId="7846" sId="2">
    <nc r="L27">
      <f>H27/G27-J27</f>
    </nc>
  </rcc>
  <rcc rId="7847" sId="2">
    <nc r="L28">
      <f>H28/G28-J28</f>
    </nc>
  </rcc>
  <rcc rId="7848" sId="2">
    <nc r="L29">
      <f>H29/G29-J29</f>
    </nc>
  </rcc>
  <rcc rId="7849" sId="2">
    <nc r="L30">
      <f>H30/G30-J30</f>
    </nc>
  </rcc>
  <rcc rId="7850" sId="2">
    <nc r="L31">
      <f>H31/G31-J31</f>
    </nc>
  </rcc>
  <rcc rId="7851" sId="2">
    <nc r="L32">
      <f>H32/G32-J32</f>
    </nc>
  </rcc>
  <rcc rId="7852" sId="2">
    <nc r="L33">
      <f>H33/G33-J33</f>
    </nc>
  </rcc>
  <rcc rId="7853" sId="2">
    <nc r="L34">
      <f>H34/G34-J34</f>
    </nc>
  </rcc>
  <rcc rId="7854" sId="2">
    <nc r="L35">
      <f>H35/G35-J35</f>
    </nc>
  </rcc>
  <rcc rId="7855" sId="2">
    <nc r="L36">
      <f>H36/G36-J36</f>
    </nc>
  </rcc>
  <rcc rId="7856" sId="2">
    <nc r="L37">
      <f>H37/G37-J37</f>
    </nc>
  </rcc>
  <rcc rId="7857" sId="2">
    <nc r="L38">
      <f>H38/G38-J38</f>
    </nc>
  </rcc>
  <rcc rId="7858" sId="2">
    <nc r="L39">
      <f>H39/G39-J39</f>
    </nc>
  </rcc>
  <rcc rId="7859" sId="2">
    <nc r="L40">
      <f>H40/G40-J40</f>
    </nc>
  </rcc>
  <rcc rId="7860" sId="2">
    <nc r="L41">
      <f>H41/G41-J41</f>
    </nc>
  </rcc>
  <rcc rId="7861" sId="2">
    <nc r="L42">
      <f>H42/G42-J42</f>
    </nc>
  </rcc>
  <rcc rId="7862" sId="2">
    <nc r="L43">
      <f>H43/G43-J43</f>
    </nc>
  </rcc>
  <rcc rId="7863" sId="2">
    <nc r="L44">
      <f>H44/G44-J44</f>
    </nc>
  </rcc>
  <rcc rId="7864" sId="2">
    <nc r="L45">
      <f>H45/G45-J45</f>
    </nc>
  </rcc>
  <rcc rId="7865" sId="2">
    <nc r="L46">
      <f>H46/G46-J46</f>
    </nc>
  </rcc>
  <rcc rId="7866" sId="2">
    <nc r="L47">
      <f>H47/G47-J47</f>
    </nc>
  </rcc>
  <rcc rId="7867" sId="2">
    <nc r="L48">
      <f>H48/G48-J48</f>
    </nc>
  </rcc>
  <rcc rId="7868" sId="2">
    <nc r="L49">
      <f>H49/G49-J49</f>
    </nc>
  </rcc>
  <rcc rId="7869" sId="2">
    <nc r="L50">
      <f>H50/G50-J50</f>
    </nc>
  </rcc>
  <rcc rId="7870" sId="2">
    <nc r="L51">
      <f>H51/G51-J51</f>
    </nc>
  </rcc>
  <rcc rId="7871" sId="2">
    <nc r="L52">
      <f>H52/G52-J52</f>
    </nc>
  </rcc>
  <rcc rId="7872" sId="2">
    <nc r="L53">
      <f>H53/G53-J53</f>
    </nc>
  </rcc>
  <rcc rId="7873" sId="2">
    <nc r="L54">
      <f>H54/G54-J54</f>
    </nc>
  </rcc>
  <rcc rId="7874" sId="2">
    <nc r="L55">
      <f>H55/G55-J55</f>
    </nc>
  </rcc>
  <rcc rId="7875" sId="2">
    <nc r="L56">
      <f>H56/G56-J56</f>
    </nc>
  </rcc>
  <rcc rId="7876" sId="2">
    <nc r="L57">
      <f>H57/G57-J57</f>
    </nc>
  </rcc>
  <rcc rId="7877" sId="2">
    <nc r="L58">
      <f>H58/G58-J58</f>
    </nc>
  </rcc>
  <rcc rId="7878" sId="2">
    <nc r="L59">
      <f>H59/G59-J59</f>
    </nc>
  </rcc>
  <rcc rId="7879" sId="2">
    <nc r="L60">
      <f>H60/G60-J60</f>
    </nc>
  </rcc>
  <rcc rId="7880" sId="2">
    <nc r="L61">
      <f>H61/G61-J61</f>
    </nc>
  </rcc>
  <rcc rId="7881" sId="2">
    <nc r="L62">
      <f>H62/G62-J62</f>
    </nc>
  </rcc>
  <rcc rId="7882" sId="2">
    <nc r="L63">
      <f>H63/G63-J63</f>
    </nc>
  </rcc>
  <rcc rId="7883" sId="2">
    <nc r="L64">
      <f>H64/G64-J64</f>
    </nc>
  </rcc>
  <rcc rId="7884" sId="2">
    <nc r="L65">
      <f>H65/G65-J65</f>
    </nc>
  </rcc>
  <rcc rId="7885" sId="2">
    <nc r="L66">
      <f>H66/G66-J66</f>
    </nc>
  </rcc>
  <rcc rId="7886" sId="2">
    <nc r="L67">
      <f>H67/G67-J67</f>
    </nc>
  </rcc>
  <rcc rId="7887" sId="2">
    <nc r="L68">
      <f>H68/G68-J68</f>
    </nc>
  </rcc>
  <rcc rId="7888" sId="2">
    <nc r="L69">
      <f>H69/G69-J69</f>
    </nc>
  </rcc>
  <rcc rId="7889" sId="2">
    <nc r="L70">
      <f>H70/G70-J70</f>
    </nc>
  </rcc>
  <rcc rId="7890" sId="2">
    <nc r="L71">
      <f>H71/G71-J71</f>
    </nc>
  </rcc>
  <rcc rId="7891" sId="2">
    <nc r="L72">
      <f>H72/G72-J72</f>
    </nc>
  </rcc>
  <rcc rId="7892" sId="2">
    <nc r="L73">
      <f>H73/G73-J73</f>
    </nc>
  </rcc>
  <rcc rId="7893" sId="2">
    <nc r="L74">
      <f>H74/G74-J74</f>
    </nc>
  </rcc>
  <rcc rId="7894" sId="2">
    <nc r="L75">
      <f>H75/G75-J75</f>
    </nc>
  </rcc>
  <rcc rId="7895" sId="2">
    <nc r="L76">
      <f>H76/G76-J76</f>
    </nc>
  </rcc>
  <rcc rId="7896" sId="2">
    <nc r="L77">
      <f>H77/G77-J77</f>
    </nc>
  </rcc>
  <rcc rId="7897" sId="2">
    <nc r="L78">
      <f>H78/G78-J78</f>
    </nc>
  </rcc>
  <rcc rId="7898" sId="2">
    <nc r="L79">
      <f>H79/G79-J79</f>
    </nc>
  </rcc>
  <rcc rId="7899" sId="2">
    <nc r="L80">
      <f>H80/G80-J80</f>
    </nc>
  </rcc>
  <rcc rId="7900" sId="2">
    <nc r="L81">
      <f>H81/G81-J81</f>
    </nc>
  </rcc>
  <rcc rId="7901" sId="2">
    <nc r="L82">
      <f>H82/G82-J82</f>
    </nc>
  </rcc>
  <rcc rId="7902" sId="2">
    <nc r="L83">
      <f>H83/G83-J83</f>
    </nc>
  </rcc>
  <rcc rId="7903" sId="2">
    <nc r="L84">
      <f>H84/G84-J84</f>
    </nc>
  </rcc>
  <rcc rId="7904" sId="2">
    <nc r="L85">
      <f>H85/G85-J85</f>
    </nc>
  </rcc>
  <rcc rId="7905" sId="2">
    <nc r="L86">
      <f>H86/G86-J86</f>
    </nc>
  </rcc>
  <rcc rId="7906" sId="2">
    <nc r="L87">
      <f>H87/G87-J87</f>
    </nc>
  </rcc>
  <rcc rId="7907" sId="2">
    <nc r="L88">
      <f>H88/G88-J88</f>
    </nc>
  </rcc>
  <rcc rId="7908" sId="2">
    <nc r="L89">
      <f>H89/G89-J89</f>
    </nc>
  </rcc>
  <rcc rId="7909" sId="2">
    <nc r="L90">
      <f>H90/G90-J90</f>
    </nc>
  </rcc>
  <rcc rId="7910" sId="2">
    <nc r="L91">
      <f>H91/G91-J91</f>
    </nc>
  </rcc>
  <rcc rId="7911" sId="2">
    <nc r="L92">
      <f>H92/G92-J92</f>
    </nc>
  </rcc>
  <rcc rId="7912" sId="2">
    <nc r="L93">
      <f>H93/G93-J93</f>
    </nc>
  </rcc>
  <rcc rId="7913" sId="2">
    <nc r="L94">
      <f>H94/G94-J94</f>
    </nc>
  </rcc>
  <rcc rId="7914" sId="2">
    <nc r="L95">
      <f>H95/G95-J95</f>
    </nc>
  </rcc>
  <rcc rId="7915" sId="2">
    <nc r="L96">
      <f>H96/G96-J96</f>
    </nc>
  </rcc>
  <rcc rId="7916" sId="2">
    <nc r="L97">
      <f>H97/G97-J97</f>
    </nc>
  </rcc>
  <rcc rId="7917" sId="2">
    <nc r="L98">
      <f>H98/G98-J98</f>
    </nc>
  </rcc>
  <rcc rId="7918" sId="2">
    <nc r="L99">
      <f>H99/G99-J99</f>
    </nc>
  </rcc>
  <rcc rId="7919" sId="2">
    <nc r="L100">
      <f>H100/G100-J100</f>
    </nc>
  </rcc>
  <rcc rId="7920" sId="2">
    <nc r="L101">
      <f>H101/G101-J101</f>
    </nc>
  </rcc>
  <rcc rId="7921" sId="2">
    <nc r="L102">
      <f>H102/G102-J102</f>
    </nc>
  </rcc>
  <rcc rId="7922" sId="2">
    <nc r="L103">
      <f>H103/G103-J103</f>
    </nc>
  </rcc>
  <rcc rId="7923" sId="2">
    <nc r="L104">
      <f>H104/G104-J104</f>
    </nc>
  </rcc>
  <rcc rId="7924" sId="2">
    <nc r="L105">
      <f>H105/G105-J105</f>
    </nc>
  </rcc>
  <rcc rId="7925" sId="2">
    <nc r="L106">
      <f>H106/G106-J106</f>
    </nc>
  </rcc>
  <rcc rId="7926" sId="2">
    <nc r="L107">
      <f>H107/G107-J107</f>
    </nc>
  </rcc>
  <rcc rId="7927" sId="2">
    <nc r="L108">
      <f>H108/G108-J108</f>
    </nc>
  </rcc>
  <rcc rId="7928" sId="2">
    <nc r="L109">
      <f>H109/G109-J109</f>
    </nc>
  </rcc>
  <rcc rId="7929" sId="2">
    <nc r="L110">
      <f>H110/G110-J110</f>
    </nc>
  </rcc>
  <rcc rId="7930" sId="2">
    <nc r="L111">
      <f>H111/G111-J111</f>
    </nc>
  </rcc>
  <rcc rId="7931" sId="2">
    <nc r="L112">
      <f>H112/G112-J112</f>
    </nc>
  </rcc>
  <rcc rId="7932" sId="2">
    <nc r="L113">
      <f>H113/G113-J113</f>
    </nc>
  </rcc>
  <rcc rId="7933" sId="2">
    <nc r="L114">
      <f>H114/G114-J114</f>
    </nc>
  </rcc>
  <rcc rId="7934" sId="2">
    <nc r="L115">
      <f>H115/G115-J115</f>
    </nc>
  </rcc>
  <rcc rId="7935" sId="2">
    <nc r="L116">
      <f>H116/G116-J116</f>
    </nc>
  </rcc>
  <rcc rId="7936" sId="2">
    <nc r="L117">
      <f>H117/G117-J117</f>
    </nc>
  </rcc>
  <rcc rId="7937" sId="2">
    <nc r="L118">
      <f>H118/G118-J118</f>
    </nc>
  </rcc>
  <rcc rId="7938" sId="2">
    <nc r="L119">
      <f>H119/G119-J119</f>
    </nc>
  </rcc>
  <rcc rId="7939" sId="2">
    <nc r="L120">
      <f>H120/G120-J120</f>
    </nc>
  </rcc>
  <rcc rId="7940" sId="2">
    <nc r="L121">
      <f>H121/G121-J121</f>
    </nc>
  </rcc>
  <rcc rId="7941" sId="2">
    <nc r="L122">
      <f>H122/G122-J122</f>
    </nc>
  </rcc>
  <rcc rId="7942" sId="2">
    <nc r="L123">
      <f>H123/G123-J123</f>
    </nc>
  </rcc>
  <rcc rId="7943" sId="2">
    <nc r="L124">
      <f>H124/G124-J124</f>
    </nc>
  </rcc>
  <rcc rId="7944" sId="2">
    <nc r="L125">
      <f>H125/G125-J125</f>
    </nc>
  </rcc>
  <rcc rId="7945" sId="2">
    <nc r="L126">
      <f>H126/G126-J126</f>
    </nc>
  </rcc>
  <rcc rId="7946" sId="2">
    <nc r="L127">
      <f>H127/G127-J127</f>
    </nc>
  </rcc>
  <rcc rId="7947" sId="2">
    <nc r="L128">
      <f>H128/G128-J128</f>
    </nc>
  </rcc>
  <rcc rId="7948" sId="2">
    <nc r="L129">
      <f>H129/G129-J129</f>
    </nc>
  </rcc>
  <rcc rId="7949" sId="2">
    <nc r="L130">
      <f>H130/G130-J130</f>
    </nc>
  </rcc>
  <rcc rId="7950" sId="2">
    <nc r="L131">
      <f>H131/G131-J131</f>
    </nc>
  </rcc>
  <rcc rId="7951" sId="2">
    <nc r="L132">
      <f>H132/G132-J132</f>
    </nc>
  </rcc>
  <rcc rId="7952" sId="2">
    <nc r="L133">
      <f>H133/G133-J133</f>
    </nc>
  </rcc>
  <rcc rId="7953" sId="2">
    <nc r="L134">
      <f>H134/G134-J134</f>
    </nc>
  </rcc>
  <rcc rId="7954" sId="2">
    <nc r="L135">
      <f>H135/G135-J135</f>
    </nc>
  </rcc>
  <rcc rId="7955" sId="2">
    <nc r="L136">
      <f>H136/G136-J136</f>
    </nc>
  </rcc>
  <rcc rId="7956" sId="2">
    <nc r="L137">
      <f>H137/G137-J137</f>
    </nc>
  </rcc>
  <rcc rId="7957" sId="2">
    <nc r="L138">
      <f>H138/G138-J138</f>
    </nc>
  </rcc>
  <rcc rId="7958" sId="2">
    <nc r="L139">
      <f>H139/G139-J139</f>
    </nc>
  </rcc>
  <rcc rId="7959" sId="2">
    <nc r="L140">
      <f>H140/G140-J140</f>
    </nc>
  </rcc>
  <rcc rId="7960" sId="2">
    <nc r="L141">
      <f>H141/G141-J141</f>
    </nc>
  </rcc>
  <rcc rId="7961" sId="2">
    <nc r="L142">
      <f>H142/G142-J142</f>
    </nc>
  </rcc>
  <rcc rId="7962" sId="2">
    <nc r="L143">
      <f>H143/G143-J143</f>
    </nc>
  </rcc>
  <rcc rId="7963" sId="2">
    <nc r="L144">
      <f>H144/G144-J144</f>
    </nc>
  </rcc>
  <rcc rId="7964" sId="2">
    <nc r="L145">
      <f>H145/G145-J145</f>
    </nc>
  </rcc>
  <rcc rId="7965" sId="2">
    <nc r="L146">
      <f>H146/G146-J146</f>
    </nc>
  </rcc>
  <rcc rId="7966" sId="2">
    <nc r="L147">
      <f>H147/G147-J147</f>
    </nc>
  </rcc>
  <rcc rId="7967" sId="2">
    <nc r="L148">
      <f>H148/G148-J148</f>
    </nc>
  </rcc>
  <rcc rId="7968" sId="2">
    <nc r="L149">
      <f>H149/G149-J149</f>
    </nc>
  </rcc>
  <rcc rId="7969" sId="2">
    <nc r="L150">
      <f>H150/G150-J150</f>
    </nc>
  </rcc>
  <rcc rId="7970" sId="2">
    <nc r="L151">
      <f>H151/G151-J151</f>
    </nc>
  </rcc>
  <rcc rId="7971" sId="2">
    <nc r="L152">
      <f>H152/G152-J152</f>
    </nc>
  </rcc>
  <rcc rId="7972" sId="2">
    <nc r="L153">
      <f>H153/G153-J153</f>
    </nc>
  </rcc>
  <rcc rId="7973" sId="2">
    <nc r="L154">
      <f>H154/G154-J154</f>
    </nc>
  </rcc>
  <rcc rId="7974" sId="2">
    <nc r="L155">
      <f>H155/G155-J155</f>
    </nc>
  </rcc>
  <rcc rId="7975" sId="2">
    <nc r="L156">
      <f>H156/G156-J156</f>
    </nc>
  </rcc>
  <rcc rId="7976" sId="2">
    <nc r="L157">
      <f>H157/G157-J157</f>
    </nc>
  </rcc>
  <rcc rId="7977" sId="2">
    <nc r="L158">
      <f>H158/G158-J158</f>
    </nc>
  </rcc>
  <rcc rId="7978" sId="2">
    <nc r="L159">
      <f>H159/G159-J159</f>
    </nc>
  </rcc>
  <rcc rId="7979" sId="2">
    <nc r="L160">
      <f>H160/G160-J160</f>
    </nc>
  </rcc>
  <rcc rId="7980" sId="2">
    <nc r="L161">
      <f>H161/G161-J161</f>
    </nc>
  </rcc>
  <rcc rId="7981" sId="2">
    <nc r="L162">
      <f>H162/G162-J162</f>
    </nc>
  </rcc>
  <rcc rId="7982" sId="2">
    <nc r="L163">
      <f>H163/G163-J163</f>
    </nc>
  </rcc>
  <rcc rId="7983" sId="2">
    <nc r="L164">
      <f>H164/G164-J164</f>
    </nc>
  </rcc>
  <rcc rId="7984" sId="2">
    <nc r="L165">
      <f>H165/G165-J165</f>
    </nc>
  </rcc>
  <rcc rId="7985" sId="2">
    <nc r="L166">
      <f>H166/G166-J166</f>
    </nc>
  </rcc>
  <rcc rId="7986" sId="2">
    <nc r="L167">
      <f>H167/G167-J167</f>
    </nc>
  </rcc>
  <rcc rId="7987" sId="2">
    <nc r="L168">
      <f>H168/G168-J168</f>
    </nc>
  </rcc>
  <rcc rId="7988" sId="2">
    <nc r="L169">
      <f>H169/G169-J169</f>
    </nc>
  </rcc>
  <rcc rId="7989" sId="2">
    <nc r="L170">
      <f>H170/G170-J170</f>
    </nc>
  </rcc>
  <rcc rId="7990" sId="2">
    <nc r="L171">
      <f>H171/G171-J171</f>
    </nc>
  </rcc>
  <rcc rId="7991" sId="2">
    <nc r="L172">
      <f>H172/G172-J172</f>
    </nc>
  </rcc>
  <rcc rId="7992" sId="2">
    <nc r="L173">
      <f>H173/G173-J173</f>
    </nc>
  </rcc>
  <rcc rId="7993" sId="2">
    <nc r="L174">
      <f>H174/G174-J174</f>
    </nc>
  </rcc>
  <rcc rId="7994" sId="2">
    <nc r="L175">
      <f>H175/G175-J175</f>
    </nc>
  </rcc>
  <rcc rId="7995" sId="2">
    <nc r="L176">
      <f>H176/G176-J176</f>
    </nc>
  </rcc>
  <rcc rId="7996" sId="2">
    <nc r="L177">
      <f>H177/G177-J177</f>
    </nc>
  </rcc>
  <rcc rId="7997" sId="2">
    <nc r="L178">
      <f>H178/G178-J178</f>
    </nc>
  </rcc>
  <rcc rId="7998" sId="2">
    <nc r="L179">
      <f>H179/G179-J179</f>
    </nc>
  </rcc>
  <rcc rId="7999" sId="2">
    <nc r="L180">
      <f>H180/G180-J180</f>
    </nc>
  </rcc>
  <rcc rId="8000" sId="2">
    <nc r="L181">
      <f>H181/G181-J181</f>
    </nc>
  </rcc>
  <rcc rId="8001" sId="2">
    <nc r="L182">
      <f>H182/G182-J182</f>
    </nc>
  </rcc>
  <rcc rId="8002" sId="2">
    <nc r="L183">
      <f>H183/G183-J183</f>
    </nc>
  </rcc>
  <rcc rId="8003" sId="2">
    <nc r="L184">
      <f>H184/G184-J184</f>
    </nc>
  </rcc>
  <rcc rId="8004" sId="2">
    <nc r="L185">
      <f>H185/G185-J185</f>
    </nc>
  </rcc>
  <rcc rId="8005" sId="2">
    <nc r="L186">
      <f>H186/G186-J186</f>
    </nc>
  </rcc>
  <rcc rId="8006" sId="2">
    <nc r="L187">
      <f>H187/G187-J187</f>
    </nc>
  </rcc>
  <rcc rId="8007" sId="2">
    <nc r="L188">
      <f>H188/G188-J188</f>
    </nc>
  </rcc>
  <rcc rId="8008" sId="2">
    <nc r="L189">
      <f>H189/G189-J189</f>
    </nc>
  </rcc>
  <rcc rId="8009" sId="2">
    <nc r="L190">
      <f>H190/G190-J190</f>
    </nc>
  </rcc>
  <rcc rId="8010" sId="2">
    <nc r="L191">
      <f>H191/G191-J191</f>
    </nc>
  </rcc>
  <rcc rId="8011" sId="2">
    <nc r="L192">
      <f>H192/G192-J192</f>
    </nc>
  </rcc>
  <rcc rId="8012" sId="2">
    <nc r="L193">
      <f>H193/G193-J193</f>
    </nc>
  </rcc>
  <rcc rId="8013" sId="2">
    <nc r="L194">
      <f>H194/G194-J194</f>
    </nc>
  </rcc>
  <rcc rId="8014" sId="2">
    <nc r="L195">
      <f>H195/G195-J195</f>
    </nc>
  </rcc>
  <rcc rId="8015" sId="2">
    <nc r="L196">
      <f>H196/G196-J196</f>
    </nc>
  </rcc>
  <rcc rId="8016" sId="2">
    <nc r="L197">
      <f>H197/G197-J197</f>
    </nc>
  </rcc>
  <rcc rId="8017" sId="2">
    <nc r="L198">
      <f>H198/G198-J198</f>
    </nc>
  </rcc>
  <rcc rId="8018" sId="2">
    <nc r="L199">
      <f>H199/G199-J199</f>
    </nc>
  </rcc>
  <rcc rId="8019" sId="2">
    <nc r="L200">
      <f>H200/G200-J200</f>
    </nc>
  </rcc>
  <rcc rId="8020" sId="2">
    <nc r="L201">
      <f>H201/G201-J201</f>
    </nc>
  </rcc>
  <rcc rId="8021" sId="2">
    <nc r="L202">
      <f>H202/G202-J202</f>
    </nc>
  </rcc>
  <rcc rId="8022" sId="2">
    <nc r="L203">
      <f>H203/G203-J203</f>
    </nc>
  </rcc>
  <rcc rId="8023" sId="2">
    <nc r="L204">
      <f>H204/G204-J204</f>
    </nc>
  </rcc>
  <rcc rId="8024" sId="2">
    <nc r="L205">
      <f>H205/G205-J205</f>
    </nc>
  </rcc>
  <rcc rId="8025" sId="2">
    <nc r="L206">
      <f>H206/G206-J206</f>
    </nc>
  </rcc>
  <rcc rId="8026" sId="2">
    <nc r="L207">
      <f>H207/G207-J207</f>
    </nc>
  </rcc>
  <rcc rId="8027" sId="2">
    <nc r="L208">
      <f>H208/G208-J208</f>
    </nc>
  </rcc>
  <rcc rId="8028" sId="2">
    <nc r="L209">
      <f>H209/G209-J209</f>
    </nc>
  </rcc>
  <rcc rId="8029" sId="2">
    <nc r="L210">
      <f>H210/G210-J210</f>
    </nc>
  </rcc>
  <rcc rId="8030" sId="2">
    <nc r="L211">
      <f>H211/G211-J211</f>
    </nc>
  </rcc>
  <rcc rId="8031" sId="2">
    <nc r="L212">
      <f>H212/G212-J212</f>
    </nc>
  </rcc>
  <rcc rId="8032" sId="2">
    <nc r="L213">
      <f>H213/G213-J213</f>
    </nc>
  </rcc>
  <rcc rId="8033" sId="2">
    <nc r="L214">
      <f>H214/G214-J214</f>
    </nc>
  </rcc>
  <rcc rId="8034" sId="2">
    <nc r="L215">
      <f>H215/G215-J215</f>
    </nc>
  </rcc>
  <rcc rId="8035" sId="2">
    <nc r="L216">
      <f>H216/G216-J216</f>
    </nc>
  </rcc>
  <rcc rId="8036" sId="2">
    <nc r="L217">
      <f>H217/G217-J217</f>
    </nc>
  </rcc>
  <rcc rId="8037" sId="2">
    <nc r="L218">
      <f>H218/G218-J218</f>
    </nc>
  </rcc>
  <rcc rId="8038" sId="2">
    <nc r="L219">
      <f>H219/G219-J219</f>
    </nc>
  </rcc>
  <rcc rId="8039" sId="2">
    <nc r="L220">
      <f>H220/G220-J220</f>
    </nc>
  </rcc>
  <rcc rId="8040" sId="2">
    <nc r="L221">
      <f>H221/G221-J221</f>
    </nc>
  </rcc>
  <rcc rId="8041" sId="2">
    <nc r="L222">
      <f>H222/G222-J222</f>
    </nc>
  </rcc>
  <rcc rId="8042" sId="2">
    <nc r="L223">
      <f>H223/G223-J223</f>
    </nc>
  </rcc>
  <rcc rId="8043" sId="2">
    <nc r="L224">
      <f>H224/G224-J224</f>
    </nc>
  </rcc>
  <rcc rId="8044" sId="2">
    <nc r="L225">
      <f>H225/G225-J225</f>
    </nc>
  </rcc>
  <rcc rId="8045" sId="2">
    <nc r="L226">
      <f>H226/G226-J226</f>
    </nc>
  </rcc>
  <rcc rId="8046" sId="2">
    <nc r="L227">
      <f>H227/G227-J227</f>
    </nc>
  </rcc>
  <rcc rId="8047" sId="2">
    <nc r="L228">
      <f>H228/G228-J228</f>
    </nc>
  </rcc>
  <rcc rId="8048" sId="2">
    <nc r="L229">
      <f>H229/G229-J229</f>
    </nc>
  </rcc>
  <rcc rId="8049" sId="2">
    <nc r="L230">
      <f>H230/G230-J230</f>
    </nc>
  </rcc>
  <rcc rId="8050" sId="2">
    <nc r="L231">
      <f>H231/G231-J231</f>
    </nc>
  </rcc>
  <rcc rId="8051" sId="2">
    <nc r="L232">
      <f>H232/G232-J232</f>
    </nc>
  </rcc>
  <rcc rId="8052" sId="2">
    <nc r="L233">
      <f>H233/G233-J233</f>
    </nc>
  </rcc>
  <rcc rId="8053" sId="2">
    <nc r="L234">
      <f>H234/G234-J234</f>
    </nc>
  </rcc>
  <rcc rId="8054" sId="2">
    <nc r="L235">
      <f>H235/G235-J235</f>
    </nc>
  </rcc>
  <rcc rId="8055" sId="2">
    <nc r="L236">
      <f>H236/G236-J236</f>
    </nc>
  </rcc>
  <rcc rId="8056" sId="2">
    <nc r="L237">
      <f>H237/G237-J237</f>
    </nc>
  </rcc>
  <rcc rId="8057" sId="2">
    <nc r="L238">
      <f>H238/G238-J238</f>
    </nc>
  </rcc>
  <rcc rId="8058" sId="2">
    <nc r="L239">
      <f>H239/G239-J239</f>
    </nc>
  </rcc>
  <rcc rId="8059" sId="2">
    <nc r="L240">
      <f>H240/G240-J240</f>
    </nc>
  </rcc>
  <rcc rId="8060" sId="2">
    <nc r="L241">
      <f>H241/G241-J241</f>
    </nc>
  </rcc>
  <rcc rId="8061" sId="2">
    <nc r="L242">
      <f>H242/G242-J242</f>
    </nc>
  </rcc>
  <rcc rId="8062" sId="2">
    <nc r="L243">
      <f>H243/G243-J243</f>
    </nc>
  </rcc>
  <rcc rId="8063" sId="2">
    <nc r="L244">
      <f>H244/G244-J244</f>
    </nc>
  </rcc>
  <rcc rId="8064" sId="2">
    <nc r="L245">
      <f>H245/G245-J245</f>
    </nc>
  </rcc>
  <rcc rId="8065" sId="2">
    <nc r="L246">
      <f>H246/G246-J246</f>
    </nc>
  </rcc>
  <rcc rId="8066" sId="2">
    <nc r="L247">
      <f>H247/G247-J247</f>
    </nc>
  </rcc>
  <rcc rId="8067" sId="2">
    <nc r="L248">
      <f>H248/G248-J248</f>
    </nc>
  </rcc>
  <rcc rId="8068" sId="2">
    <nc r="L249">
      <f>H249/G249-J249</f>
    </nc>
  </rcc>
  <rcc rId="8069" sId="2">
    <nc r="L250">
      <f>H250/G250-J250</f>
    </nc>
  </rcc>
  <rcc rId="8070" sId="2">
    <nc r="L251">
      <f>H251/G251-J251</f>
    </nc>
  </rcc>
  <rcc rId="8071" sId="2">
    <nc r="L252">
      <f>H252/G252-J252</f>
    </nc>
  </rcc>
  <rcc rId="8072" sId="2">
    <nc r="L253">
      <f>H253/G253-J253</f>
    </nc>
  </rcc>
  <rcc rId="8073" sId="2">
    <nc r="L254">
      <f>H254/G254-J254</f>
    </nc>
  </rcc>
  <rcc rId="8074" sId="2">
    <nc r="L255">
      <f>H255/G255-J255</f>
    </nc>
  </rcc>
  <rcc rId="8075" sId="2">
    <nc r="L256">
      <f>H256/G256-J256</f>
    </nc>
  </rcc>
  <rcc rId="8076" sId="2">
    <nc r="L257">
      <f>H257/G257-J257</f>
    </nc>
  </rcc>
  <rcc rId="8077" sId="2">
    <nc r="L258">
      <f>H258/G258-J258</f>
    </nc>
  </rcc>
  <rcc rId="8078" sId="2">
    <nc r="L259">
      <f>H259/G259-J259</f>
    </nc>
  </rcc>
  <rcc rId="8079" sId="2">
    <nc r="L260">
      <f>H260/G260-J260</f>
    </nc>
  </rcc>
  <rcc rId="8080" sId="2">
    <nc r="L261">
      <f>H261/G261-J261</f>
    </nc>
  </rcc>
  <rcc rId="8081" sId="2">
    <nc r="L262">
      <f>H262/G262-J262</f>
    </nc>
  </rcc>
  <rcc rId="8082" sId="2">
    <nc r="L263">
      <f>H263/G263-J263</f>
    </nc>
  </rcc>
  <rcc rId="8083" sId="2">
    <nc r="L264">
      <f>H264/G264-J264</f>
    </nc>
  </rcc>
  <rcc rId="8084" sId="2">
    <nc r="L265">
      <f>H265/G265-J265</f>
    </nc>
  </rcc>
  <rcc rId="8085" sId="2">
    <nc r="L266">
      <f>H266/G266-J266</f>
    </nc>
  </rcc>
  <rcc rId="8086" sId="2">
    <nc r="L267">
      <f>H267/G267-J267</f>
    </nc>
  </rcc>
  <rcc rId="8087" sId="2">
    <nc r="L268">
      <f>H268/G268-J268</f>
    </nc>
  </rcc>
  <rcc rId="8088" sId="2">
    <nc r="L269">
      <f>H269/G269-J269</f>
    </nc>
  </rcc>
  <rcc rId="8089" sId="2">
    <nc r="L270">
      <f>H270/G270-J270</f>
    </nc>
  </rcc>
  <rcc rId="8090" sId="2">
    <nc r="L271">
      <f>H271/G271-J271</f>
    </nc>
  </rcc>
  <rcc rId="8091" sId="2">
    <nc r="L272">
      <f>H272/G272-J272</f>
    </nc>
  </rcc>
  <rcc rId="8092" sId="2">
    <nc r="L273">
      <f>H273/G273-J273</f>
    </nc>
  </rcc>
  <rcc rId="8093" sId="2">
    <nc r="L274">
      <f>H274/G274-J274</f>
    </nc>
  </rcc>
  <rcc rId="8094" sId="2">
    <nc r="L275">
      <f>H275/G275-J275</f>
    </nc>
  </rcc>
  <rcc rId="8095" sId="2">
    <nc r="L276">
      <f>H276/G276-J276</f>
    </nc>
  </rcc>
  <rcc rId="8096" sId="2">
    <nc r="L277">
      <f>H277/G277-J277</f>
    </nc>
  </rcc>
  <rcc rId="8097" sId="2">
    <nc r="L278">
      <f>H278/G278-J278</f>
    </nc>
  </rcc>
  <rcc rId="8098" sId="2">
    <nc r="L279">
      <f>H279/G279-J279</f>
    </nc>
  </rcc>
  <rcc rId="8099" sId="2">
    <nc r="L280">
      <f>H280/G280-J280</f>
    </nc>
  </rcc>
  <rcc rId="8100" sId="2">
    <nc r="L281">
      <f>H281/G281-J281</f>
    </nc>
  </rcc>
  <rcc rId="8101" sId="2">
    <nc r="L282">
      <f>H282/G282-J282</f>
    </nc>
  </rcc>
  <rcc rId="8102" sId="2">
    <nc r="L283">
      <f>H283/G283-J283</f>
    </nc>
  </rcc>
  <rcc rId="8103" sId="2">
    <nc r="L284">
      <f>H284/G284-J284</f>
    </nc>
  </rcc>
  <rcc rId="8104" sId="2">
    <nc r="L285">
      <f>H285/G285-J285</f>
    </nc>
  </rcc>
  <rcc rId="8105" sId="2">
    <nc r="L286">
      <f>H286/G286-J286</f>
    </nc>
  </rcc>
  <rcc rId="8106" sId="2">
    <nc r="L287">
      <f>H287/G287-J287</f>
    </nc>
  </rcc>
  <rcc rId="8107" sId="2">
    <nc r="L288">
      <f>H288/G288-J288</f>
    </nc>
  </rcc>
  <rcc rId="8108" sId="2">
    <nc r="L289">
      <f>H289/G289-J289</f>
    </nc>
  </rcc>
  <rcc rId="8109" sId="2">
    <nc r="L290">
      <f>H290/G290-J290</f>
    </nc>
  </rcc>
  <rcc rId="8110" sId="2">
    <nc r="L291">
      <f>H291/G291-J291</f>
    </nc>
  </rcc>
  <rcc rId="8111" sId="2">
    <nc r="L292">
      <f>H292/G292-J292</f>
    </nc>
  </rcc>
  <rcc rId="8112" sId="2">
    <nc r="L293">
      <f>H293/G293-J293</f>
    </nc>
  </rcc>
  <rcc rId="8113" sId="2">
    <nc r="L294">
      <f>H294/G294-J294</f>
    </nc>
  </rcc>
  <rcc rId="8114" sId="2">
    <nc r="L295">
      <f>H295/G295-J295</f>
    </nc>
  </rcc>
  <rcc rId="8115" sId="2">
    <nc r="L296">
      <f>H296/G296-J296</f>
    </nc>
  </rcc>
  <rcc rId="8116" sId="2">
    <nc r="L297">
      <f>H297/G297-J297</f>
    </nc>
  </rcc>
  <rcc rId="8117" sId="2">
    <nc r="L298">
      <f>H298/G298-J298</f>
    </nc>
  </rcc>
  <rcc rId="8118" sId="2">
    <nc r="L299">
      <f>H299/G299-J299</f>
    </nc>
  </rcc>
  <rcc rId="8119" sId="2">
    <nc r="L300">
      <f>H300/G300-J300</f>
    </nc>
  </rcc>
  <rcc rId="8120" sId="2">
    <nc r="L301">
      <f>H301/G301-J301</f>
    </nc>
  </rcc>
  <rcc rId="8121" sId="2">
    <nc r="L302">
      <f>H302/G302-J302</f>
    </nc>
  </rcc>
  <rcc rId="8122" sId="2">
    <nc r="L303">
      <f>H303/G303-J303</f>
    </nc>
  </rcc>
  <rcc rId="8123" sId="2">
    <nc r="L304">
      <f>H304/G304-J304</f>
    </nc>
  </rcc>
  <rcc rId="8124" sId="2">
    <nc r="L305">
      <f>H305/G305-J305</f>
    </nc>
  </rcc>
  <rcc rId="8125" sId="2">
    <nc r="L306">
      <f>H306/G306-J306</f>
    </nc>
  </rcc>
  <rcc rId="8126" sId="2">
    <nc r="L307">
      <f>H307/G307-J307</f>
    </nc>
  </rcc>
  <rcc rId="8127" sId="2">
    <nc r="L308">
      <f>H308/G308-J308</f>
    </nc>
  </rcc>
  <rcc rId="8128" sId="2">
    <nc r="L309">
      <f>H309/G309-J309</f>
    </nc>
  </rcc>
  <rcc rId="8129" sId="2">
    <nc r="L310">
      <f>H310/G310-J310</f>
    </nc>
  </rcc>
  <rcc rId="8130" sId="2">
    <nc r="L311">
      <f>H311/G311-J311</f>
    </nc>
  </rcc>
  <rcc rId="8131" sId="2">
    <nc r="L312">
      <f>H312/G312-J312</f>
    </nc>
  </rcc>
  <rcc rId="8132" sId="2">
    <nc r="L313">
      <f>H313/G313-J313</f>
    </nc>
  </rcc>
  <rcc rId="8133" sId="2">
    <nc r="L314">
      <f>H314/G314-J314</f>
    </nc>
  </rcc>
  <rcc rId="8134" sId="2">
    <nc r="L315">
      <f>H315/G315-J315</f>
    </nc>
  </rcc>
  <rcc rId="8135" sId="2">
    <nc r="L316">
      <f>H316/G316-J316</f>
    </nc>
  </rcc>
  <rcc rId="8136" sId="2">
    <nc r="L317">
      <f>H317/G317-J317</f>
    </nc>
  </rcc>
  <rcc rId="8137" sId="2">
    <nc r="L318">
      <f>H318/G318-J318</f>
    </nc>
  </rcc>
  <rcc rId="8138" sId="2">
    <nc r="L319">
      <f>H319/G319-J319</f>
    </nc>
  </rcc>
  <rcc rId="8139" sId="2">
    <nc r="L320">
      <f>H320/G320-J320</f>
    </nc>
  </rcc>
  <rcc rId="8140" sId="2">
    <nc r="L321">
      <f>H321/G321-J321</f>
    </nc>
  </rcc>
  <rcc rId="8141" sId="2">
    <nc r="L322">
      <f>H322/G322-J322</f>
    </nc>
  </rcc>
  <rcc rId="8142" sId="2">
    <nc r="L323">
      <f>H323/G323-J323</f>
    </nc>
  </rcc>
  <rcc rId="8143" sId="2">
    <nc r="L324">
      <f>H324/G324-J324</f>
    </nc>
  </rcc>
  <rcc rId="8144" sId="2">
    <nc r="L325">
      <f>H325/G325-J325</f>
    </nc>
  </rcc>
  <rcc rId="8145" sId="2">
    <nc r="L326">
      <f>H326/G326-J326</f>
    </nc>
  </rcc>
  <rcc rId="8146" sId="2">
    <nc r="L327">
      <f>H327/G327-J327</f>
    </nc>
  </rcc>
  <rcc rId="8147" sId="2">
    <nc r="L328">
      <f>H328/G328-J328</f>
    </nc>
  </rcc>
  <rcc rId="8148" sId="2">
    <nc r="L329">
      <f>H329/G329-J329</f>
    </nc>
  </rcc>
  <rcc rId="8149" sId="2">
    <nc r="L330">
      <f>H330/G330-J330</f>
    </nc>
  </rcc>
  <rcc rId="8150" sId="2">
    <nc r="L331">
      <f>H331/G331-J331</f>
    </nc>
  </rcc>
  <rcc rId="8151" sId="2">
    <nc r="L332">
      <f>H332/G332-J332</f>
    </nc>
  </rcc>
  <rcc rId="8152" sId="2">
    <nc r="L333">
      <f>H333/G333-J333</f>
    </nc>
  </rcc>
  <rcc rId="8153" sId="2">
    <nc r="L334">
      <f>H334/G334-J334</f>
    </nc>
  </rcc>
  <rcc rId="8154" sId="2">
    <nc r="L335">
      <f>H335/G335-J335</f>
    </nc>
  </rcc>
  <rcc rId="8155" sId="2">
    <nc r="L336">
      <f>H336/G336-J336</f>
    </nc>
  </rcc>
  <rcc rId="8156" sId="2">
    <nc r="L337">
      <f>H337/G337-J337</f>
    </nc>
  </rcc>
  <rcc rId="8157" sId="2">
    <nc r="L338">
      <f>H338/G338-J338</f>
    </nc>
  </rcc>
  <rcc rId="8158" sId="2">
    <nc r="L339">
      <f>H339/G339-J339</f>
    </nc>
  </rcc>
  <rcc rId="8159" sId="2">
    <nc r="L340">
      <f>H340/G340-J340</f>
    </nc>
  </rcc>
  <rcc rId="8160" sId="2">
    <nc r="L341">
      <f>H341/G341-J341</f>
    </nc>
  </rcc>
  <rcc rId="8161" sId="2">
    <nc r="L342">
      <f>H342/G342-J342</f>
    </nc>
  </rcc>
  <rcc rId="8162" sId="2">
    <nc r="L343">
      <f>H343/G343-J343</f>
    </nc>
  </rcc>
  <rcc rId="8163" sId="2">
    <nc r="L344">
      <f>H344/G344-J344</f>
    </nc>
  </rcc>
  <rcc rId="8164" sId="2">
    <nc r="L345">
      <f>H345/G345-J345</f>
    </nc>
  </rcc>
  <rcc rId="8165" sId="2">
    <nc r="L346">
      <f>H346/G346-J346</f>
    </nc>
  </rcc>
  <rcc rId="8166" sId="2">
    <nc r="L347">
      <f>H347/G347-J347</f>
    </nc>
  </rcc>
  <rcc rId="8167" sId="2">
    <nc r="L348">
      <f>H348/G348-J348</f>
    </nc>
  </rcc>
  <rcc rId="8168" sId="2">
    <nc r="L349">
      <f>H349/G349-J349</f>
    </nc>
  </rcc>
  <rcc rId="8169" sId="2">
    <nc r="L350">
      <f>H350/G350-J350</f>
    </nc>
  </rcc>
  <rcc rId="8170" sId="2">
    <nc r="L351">
      <f>H351/G351-J351</f>
    </nc>
  </rcc>
  <rcc rId="8171" sId="2">
    <nc r="L352">
      <f>H352/G352-J352</f>
    </nc>
  </rcc>
  <rcc rId="8172" sId="2">
    <nc r="L353">
      <f>H353/G353-J353</f>
    </nc>
  </rcc>
  <rcc rId="8173" sId="2">
    <nc r="L354">
      <f>H354/G354-J354</f>
    </nc>
  </rcc>
  <rcc rId="8174" sId="2">
    <nc r="L355">
      <f>H355/G355-J355</f>
    </nc>
  </rcc>
  <rcc rId="8175" sId="2">
    <nc r="L356">
      <f>H356/G356-J356</f>
    </nc>
  </rcc>
  <rcc rId="8176" sId="2">
    <nc r="L357">
      <f>H357/G357-J357</f>
    </nc>
  </rcc>
  <rcc rId="8177" sId="2">
    <nc r="L358">
      <f>H358/G358-J358</f>
    </nc>
  </rcc>
  <rcc rId="8178" sId="2">
    <nc r="L359">
      <f>H359/G359-J359</f>
    </nc>
  </rcc>
  <rcc rId="8179" sId="2">
    <nc r="L360">
      <f>H360/G360-J360</f>
    </nc>
  </rcc>
  <rcc rId="8180" sId="2">
    <nc r="L361">
      <f>H361/G361-J361</f>
    </nc>
  </rcc>
  <rcc rId="8181" sId="2">
    <nc r="L362">
      <f>H362/G362-J362</f>
    </nc>
  </rcc>
  <rcc rId="8182" sId="2">
    <nc r="L363">
      <f>H363/G363-J363</f>
    </nc>
  </rcc>
  <rcc rId="8183" sId="2">
    <nc r="L364">
      <f>H364/G364-J364</f>
    </nc>
  </rcc>
  <rcc rId="8184" sId="2">
    <nc r="L365">
      <f>H365/G365-J365</f>
    </nc>
  </rcc>
  <rcc rId="8185" sId="2">
    <nc r="L366">
      <f>H366/G366-J366</f>
    </nc>
  </rcc>
  <rcc rId="8186" sId="2">
    <nc r="L367">
      <f>H367/G367-J367</f>
    </nc>
  </rcc>
  <rcc rId="8187" sId="2">
    <nc r="L368">
      <f>H368/G368-J368</f>
    </nc>
  </rcc>
  <rcc rId="8188" sId="2">
    <nc r="L369">
      <f>H369/G369-J369</f>
    </nc>
  </rcc>
  <rcc rId="8189" sId="2">
    <nc r="L370">
      <f>H370/G370-J370</f>
    </nc>
  </rcc>
  <rcc rId="8190" sId="2">
    <nc r="L371">
      <f>H371/G371-J371</f>
    </nc>
  </rcc>
  <rcc rId="8191" sId="2">
    <nc r="L372">
      <f>H372/G372-J372</f>
    </nc>
  </rcc>
  <rcc rId="8192" sId="2">
    <nc r="L373">
      <f>H373/G373-J373</f>
    </nc>
  </rcc>
  <rcc rId="8193" sId="2">
    <nc r="L374">
      <f>H374/G374-J374</f>
    </nc>
  </rcc>
  <rcc rId="8194" sId="2">
    <nc r="L375">
      <f>H375/G375-J375</f>
    </nc>
  </rcc>
  <rcc rId="8195" sId="2">
    <nc r="L376">
      <f>H376/G376-J376</f>
    </nc>
  </rcc>
  <rcc rId="8196" sId="2">
    <nc r="L377">
      <f>H377/G377-J377</f>
    </nc>
  </rcc>
  <rcc rId="8197" sId="2">
    <nc r="L378">
      <f>H378/G378-J378</f>
    </nc>
  </rcc>
  <rcc rId="8198" sId="2">
    <nc r="L379">
      <f>H379/G379-J379</f>
    </nc>
  </rcc>
  <rcc rId="8199" sId="2">
    <nc r="L380">
      <f>H380/G380-J380</f>
    </nc>
  </rcc>
  <rcc rId="8200" sId="2">
    <nc r="L381">
      <f>H381/G381-J381</f>
    </nc>
  </rcc>
  <rcc rId="8201" sId="2">
    <nc r="L382">
      <f>H382/G382-J382</f>
    </nc>
  </rcc>
  <rcc rId="8202" sId="2">
    <nc r="L383">
      <f>H383/G383-J383</f>
    </nc>
  </rcc>
  <rcc rId="8203" sId="2">
    <nc r="L384">
      <f>H384/G384-J384</f>
    </nc>
  </rcc>
  <rcc rId="8204" sId="2">
    <nc r="L385">
      <f>H385/G385-J385</f>
    </nc>
  </rcc>
  <rcc rId="8205" sId="2">
    <nc r="L386">
      <f>H386/G386-J386</f>
    </nc>
  </rcc>
  <rcc rId="8206" sId="2">
    <nc r="L387">
      <f>H387/G387-J387</f>
    </nc>
  </rcc>
  <rcc rId="8207" sId="2">
    <nc r="L388">
      <f>H388/G388-J388</f>
    </nc>
  </rcc>
  <rcc rId="8208" sId="2">
    <nc r="L389">
      <f>H389/G389-J389</f>
    </nc>
  </rcc>
  <rcc rId="8209" sId="2">
    <nc r="L390">
      <f>H390/G390-J390</f>
    </nc>
  </rcc>
  <rcc rId="8210" sId="2">
    <nc r="L391">
      <f>H391/G391-J391</f>
    </nc>
  </rcc>
  <rcc rId="8211" sId="2">
    <nc r="L392">
      <f>H392/G392-J392</f>
    </nc>
  </rcc>
  <rcc rId="8212" sId="2">
    <nc r="L393">
      <f>H393/G393-J393</f>
    </nc>
  </rcc>
  <rcc rId="8213" sId="2">
    <nc r="L394">
      <f>H394/G394-J394</f>
    </nc>
  </rcc>
  <rcc rId="8214" sId="2">
    <nc r="L395">
      <f>H395/G395-J395</f>
    </nc>
  </rcc>
  <rcc rId="8215" sId="2">
    <nc r="L396">
      <f>H396/G396-J396</f>
    </nc>
  </rcc>
  <rcc rId="8216" sId="2">
    <nc r="L397">
      <f>H397/G397-J397</f>
    </nc>
  </rcc>
  <rcc rId="8217" sId="2">
    <nc r="L398">
      <f>H398/G398-J398</f>
    </nc>
  </rcc>
  <rcc rId="8218" sId="2">
    <nc r="L399">
      <f>H399/G399-J399</f>
    </nc>
  </rcc>
  <rcc rId="8219" sId="2">
    <nc r="L400">
      <f>H400/G400-J400</f>
    </nc>
  </rcc>
  <rcc rId="8220" sId="2">
    <nc r="L401">
      <f>H401/G401-J401</f>
    </nc>
  </rcc>
  <rcc rId="8221" sId="2">
    <nc r="L402">
      <f>H402/G402-J402</f>
    </nc>
  </rcc>
  <rcc rId="8222" sId="2">
    <nc r="L403">
      <f>H403/G403-J403</f>
    </nc>
  </rcc>
  <rcc rId="8223" sId="2">
    <nc r="L404">
      <f>H404/G404-J404</f>
    </nc>
  </rcc>
  <rcc rId="8224" sId="2">
    <nc r="L405">
      <f>H405/G405-J405</f>
    </nc>
  </rcc>
  <rcc rId="8225" sId="2">
    <nc r="L406">
      <f>H406/G406-J406</f>
    </nc>
  </rcc>
  <rcc rId="8226" sId="2">
    <nc r="L407">
      <f>H407/G407-J407</f>
    </nc>
  </rcc>
  <rcc rId="8227" sId="2">
    <nc r="L408">
      <f>H408/G408-J408</f>
    </nc>
  </rcc>
  <rcc rId="8228" sId="2">
    <nc r="L409">
      <f>H409/G409-J409</f>
    </nc>
  </rcc>
  <rcc rId="8229" sId="2">
    <nc r="L410">
      <f>H410/G410-J410</f>
    </nc>
  </rcc>
  <rcc rId="8230" sId="2">
    <nc r="L411">
      <f>H411/G411-J411</f>
    </nc>
  </rcc>
  <rcc rId="8231" sId="2">
    <nc r="L412">
      <f>H412/G412-J412</f>
    </nc>
  </rcc>
  <rcc rId="8232" sId="2">
    <nc r="L413">
      <f>H413/G413-J413</f>
    </nc>
  </rcc>
  <rcc rId="8233" sId="2">
    <nc r="L414">
      <f>H414/G414-J414</f>
    </nc>
  </rcc>
  <rcc rId="8234" sId="2">
    <nc r="L415">
      <f>H415/G415-J415</f>
    </nc>
  </rcc>
  <rcc rId="8235" sId="2">
    <nc r="L416">
      <f>H416/G416-J416</f>
    </nc>
  </rcc>
  <rcc rId="8236" sId="2">
    <nc r="L417">
      <f>H417/G417-J417</f>
    </nc>
  </rcc>
  <rcc rId="8237" sId="2">
    <nc r="L418">
      <f>H418/G418-J418</f>
    </nc>
  </rcc>
  <rcc rId="8238" sId="2">
    <nc r="L419">
      <f>H419/G419-J419</f>
    </nc>
  </rcc>
  <rcc rId="8239" sId="2">
    <nc r="L420">
      <f>H420/G420-J420</f>
    </nc>
  </rcc>
  <rcc rId="8240" sId="2">
    <nc r="L421">
      <f>H421/G421-J421</f>
    </nc>
  </rcc>
  <rcc rId="8241" sId="2">
    <nc r="L422">
      <f>H422/G422-J422</f>
    </nc>
  </rcc>
  <rcc rId="8242" sId="2">
    <nc r="L423">
      <f>H423/G423-J423</f>
    </nc>
  </rcc>
  <rcc rId="8243" sId="2">
    <nc r="L424">
      <f>H424/G424-J424</f>
    </nc>
  </rcc>
  <rcc rId="8244" sId="2">
    <nc r="L425">
      <f>H425/G425-J425</f>
    </nc>
  </rcc>
  <rcc rId="8245" sId="2">
    <nc r="L426">
      <f>H426/G426-J426</f>
    </nc>
  </rcc>
  <rcc rId="8246" sId="2">
    <nc r="L427">
      <f>H427/G427-J427</f>
    </nc>
  </rcc>
  <rcc rId="8247" sId="2">
    <nc r="L428">
      <f>H428/G428-J428</f>
    </nc>
  </rcc>
  <rcc rId="8248" sId="2">
    <nc r="L429">
      <f>H429/G429-J429</f>
    </nc>
  </rcc>
  <rcc rId="8249" sId="2">
    <nc r="L430">
      <f>H430/G430-J430</f>
    </nc>
  </rcc>
  <rcc rId="8250" sId="2">
    <nc r="L431">
      <f>H431/G431-J431</f>
    </nc>
  </rcc>
  <rcc rId="8251" sId="2">
    <nc r="L432">
      <f>H432/G432-J432</f>
    </nc>
  </rcc>
  <rcc rId="8252" sId="2">
    <nc r="L433">
      <f>H433/G433-J433</f>
    </nc>
  </rcc>
  <rcc rId="8253" sId="2">
    <nc r="L434">
      <f>H434/G434-J434</f>
    </nc>
  </rcc>
  <rcc rId="8254" sId="2">
    <nc r="L435">
      <f>H435/G435-J435</f>
    </nc>
  </rcc>
  <rcc rId="8255" sId="2">
    <nc r="L436">
      <f>H436/G436-J436</f>
    </nc>
  </rcc>
  <rcc rId="8256" sId="2">
    <nc r="L437">
      <f>H437/G437-J437</f>
    </nc>
  </rcc>
  <rcc rId="8257" sId="2">
    <nc r="L438">
      <f>H438/G438-J438</f>
    </nc>
  </rcc>
  <rcc rId="8258" sId="2">
    <nc r="L439">
      <f>H439/G439-J439</f>
    </nc>
  </rcc>
  <rcc rId="8259" sId="2">
    <nc r="L440">
      <f>H440/G440-J440</f>
    </nc>
  </rcc>
  <rcc rId="8260" sId="2">
    <nc r="L441">
      <f>H441/G441-J441</f>
    </nc>
  </rcc>
  <rcc rId="8261" sId="2">
    <nc r="L442">
      <f>H442/G442-J442</f>
    </nc>
  </rcc>
  <rcc rId="8262" sId="2">
    <nc r="L443">
      <f>H443/G443-J443</f>
    </nc>
  </rcc>
  <rcc rId="8263" sId="2">
    <nc r="L444">
      <f>H444/G444-J444</f>
    </nc>
  </rcc>
  <rcc rId="8264" sId="2">
    <nc r="L445">
      <f>H445/G445-J445</f>
    </nc>
  </rcc>
  <rcc rId="8265" sId="2">
    <nc r="L446">
      <f>H446/G446-J446</f>
    </nc>
  </rcc>
  <rcc rId="8266" sId="2">
    <nc r="L447">
      <f>H447/G447-J447</f>
    </nc>
  </rcc>
  <rcc rId="8267" sId="2">
    <nc r="L448">
      <f>H448/G448-J448</f>
    </nc>
  </rcc>
  <rcc rId="8268" sId="2">
    <nc r="L449">
      <f>H449/G449-J449</f>
    </nc>
  </rcc>
  <rcc rId="8269" sId="2">
    <nc r="L450">
      <f>H450/G450-J450</f>
    </nc>
  </rcc>
  <rcc rId="8270" sId="2">
    <nc r="L451">
      <f>H451/G451-J451</f>
    </nc>
  </rcc>
  <rcc rId="8271" sId="2">
    <nc r="L452">
      <f>H452/G452-J452</f>
    </nc>
  </rcc>
  <rcc rId="8272" sId="2">
    <nc r="L453">
      <f>H453/G453-J453</f>
    </nc>
  </rcc>
  <rcc rId="8273" sId="2">
    <nc r="L454">
      <f>H454/G454-J454</f>
    </nc>
  </rcc>
  <rcc rId="8274" sId="2">
    <nc r="L455">
      <f>H455/G455-J455</f>
    </nc>
  </rcc>
  <rcc rId="8275" sId="2">
    <nc r="L456">
      <f>H456/G456-J456</f>
    </nc>
  </rcc>
  <rcc rId="8276" sId="2">
    <nc r="L457">
      <f>H457/G457-J457</f>
    </nc>
  </rcc>
  <rcc rId="8277" sId="2">
    <nc r="L458">
      <f>H458/G458-J458</f>
    </nc>
  </rcc>
  <rcc rId="8278" sId="2">
    <nc r="L459">
      <f>H459/G459-J459</f>
    </nc>
  </rcc>
  <rcc rId="8279" sId="2">
    <nc r="L460">
      <f>H460/G460-J460</f>
    </nc>
  </rcc>
  <rcc rId="8280" sId="2">
    <nc r="L461">
      <f>H461/G461-J461</f>
    </nc>
  </rcc>
  <rcc rId="8281" sId="2">
    <nc r="L462">
      <f>H462/G462-J462</f>
    </nc>
  </rcc>
  <rcc rId="8282" sId="2">
    <nc r="L463">
      <f>H463/G463-J463</f>
    </nc>
  </rcc>
  <rcc rId="8283" sId="2">
    <nc r="L464">
      <f>H464/G464-J464</f>
    </nc>
  </rcc>
  <rcc rId="8284" sId="2">
    <nc r="L465">
      <f>H465/G465-J465</f>
    </nc>
  </rcc>
  <rcc rId="8285" sId="2">
    <nc r="L466">
      <f>H466/G466-J466</f>
    </nc>
  </rcc>
  <rcc rId="8286" sId="2">
    <nc r="L467">
      <f>H467/G467-J467</f>
    </nc>
  </rcc>
  <rcc rId="8287" sId="2">
    <nc r="L468">
      <f>H468/G468-J468</f>
    </nc>
  </rcc>
  <rcc rId="8288" sId="2">
    <nc r="L469">
      <f>H469/G469-J469</f>
    </nc>
  </rcc>
  <rcc rId="8289" sId="2">
    <nc r="L470">
      <f>H470/G470-J470</f>
    </nc>
  </rcc>
  <rcc rId="8290" sId="2">
    <nc r="L471">
      <f>H471/G471-J471</f>
    </nc>
  </rcc>
  <rcc rId="8291" sId="2">
    <nc r="L472">
      <f>H472/G472-J472</f>
    </nc>
  </rcc>
  <rcc rId="8292" sId="2">
    <nc r="L473">
      <f>H473/G473-J473</f>
    </nc>
  </rcc>
  <rcc rId="8293" sId="2">
    <nc r="L474">
      <f>H474/G474-J474</f>
    </nc>
  </rcc>
  <rcc rId="8294" sId="2">
    <nc r="L475">
      <f>H475/G475-J475</f>
    </nc>
  </rcc>
  <rcc rId="8295" sId="2">
    <nc r="L476">
      <f>H476/G476-J476</f>
    </nc>
  </rcc>
  <rcc rId="8296" sId="2">
    <nc r="L477">
      <f>H477/G477-J477</f>
    </nc>
  </rcc>
  <rcc rId="8297" sId="2">
    <nc r="L478">
      <f>H478/G478-J478</f>
    </nc>
  </rcc>
  <rcc rId="8298" sId="2">
    <nc r="L479">
      <f>H479/G479-J479</f>
    </nc>
  </rcc>
  <rcc rId="8299" sId="2">
    <nc r="L480">
      <f>H480/G480-J480</f>
    </nc>
  </rcc>
  <rcc rId="8300" sId="2">
    <nc r="L481">
      <f>H481/G481-J481</f>
    </nc>
  </rcc>
  <rcc rId="8301" sId="2">
    <nc r="L482">
      <f>H482/G482-J482</f>
    </nc>
  </rcc>
  <rcc rId="8302" sId="2">
    <nc r="L483">
      <f>H483/G483-J483</f>
    </nc>
  </rcc>
  <rcc rId="8303" sId="2">
    <nc r="L484">
      <f>H484/G484-J484</f>
    </nc>
  </rcc>
  <rcc rId="8304" sId="2">
    <nc r="L485">
      <f>H485/G485-J485</f>
    </nc>
  </rcc>
  <rcc rId="8305" sId="2">
    <nc r="L486">
      <f>H486/G486-J486</f>
    </nc>
  </rcc>
  <rcc rId="8306" sId="2">
    <nc r="L487">
      <f>H487/G487-J487</f>
    </nc>
  </rcc>
  <rcc rId="8307" sId="2">
    <nc r="L488">
      <f>H488/G488-J488</f>
    </nc>
  </rcc>
  <rcc rId="8308" sId="2">
    <nc r="L489">
      <f>H489/G489-J489</f>
    </nc>
  </rcc>
  <rcc rId="8309" sId="2">
    <nc r="L490">
      <f>H490/G490-J490</f>
    </nc>
  </rcc>
  <rcc rId="8310" sId="2">
    <nc r="L491">
      <f>H491/G491-J491</f>
    </nc>
  </rcc>
  <rcc rId="8311" sId="2">
    <nc r="L492">
      <f>H492/G492-J492</f>
    </nc>
  </rcc>
  <rcc rId="8312" sId="2">
    <nc r="L493">
      <f>H493/G493-J493</f>
    </nc>
  </rcc>
  <rcc rId="8313" sId="2">
    <nc r="L494">
      <f>H494/G494-J494</f>
    </nc>
  </rcc>
  <rcc rId="8314" sId="2">
    <nc r="L495">
      <f>H495/G495-J495</f>
    </nc>
  </rcc>
  <rcc rId="8315" sId="2">
    <nc r="L496">
      <f>H496/G496-J496</f>
    </nc>
  </rcc>
  <rcc rId="8316" sId="2">
    <nc r="L497">
      <f>H497/G497-J497</f>
    </nc>
  </rcc>
  <rcc rId="8317" sId="2">
    <nc r="L498">
      <f>H498/G498-J498</f>
    </nc>
  </rcc>
  <rcc rId="8318" sId="2">
    <nc r="L499">
      <f>H499/G499-J499</f>
    </nc>
  </rcc>
  <rcc rId="8319" sId="2">
    <nc r="L500">
      <f>H500/G500-J500</f>
    </nc>
  </rcc>
  <rcc rId="8320" sId="2">
    <nc r="L501">
      <f>H501/G501-J501</f>
    </nc>
  </rcc>
  <rcc rId="8321" sId="2">
    <nc r="L502">
      <f>H502/G502-J502</f>
    </nc>
  </rcc>
  <rcc rId="8322" sId="2">
    <nc r="L503">
      <f>H503/G503-J503</f>
    </nc>
  </rcc>
  <rcc rId="8323" sId="2">
    <nc r="L504">
      <f>H504/G504-J504</f>
    </nc>
  </rcc>
  <rcc rId="8324" sId="2">
    <nc r="L505">
      <f>H505/G505-J505</f>
    </nc>
  </rcc>
  <rcc rId="8325" sId="2">
    <nc r="L506">
      <f>H506/G506-J506</f>
    </nc>
  </rcc>
  <rcc rId="8326" sId="2">
    <nc r="L507">
      <f>H507/G507-J507</f>
    </nc>
  </rcc>
  <rcc rId="8327" sId="2">
    <nc r="L508">
      <f>H508/G508-J508</f>
    </nc>
  </rcc>
  <rcc rId="8328" sId="2">
    <nc r="L509">
      <f>H509/G509-J509</f>
    </nc>
  </rcc>
  <rcc rId="8329" sId="2">
    <nc r="L510">
      <f>H510/G510-J510</f>
    </nc>
  </rcc>
  <rcc rId="8330" sId="2">
    <nc r="L511">
      <f>H511/G511-J511</f>
    </nc>
  </rcc>
  <rcc rId="8331" sId="2">
    <nc r="L512">
      <f>H512/G512-J512</f>
    </nc>
  </rcc>
  <rcc rId="8332" sId="2">
    <nc r="L513">
      <f>H513/G513-J513</f>
    </nc>
  </rcc>
  <rcc rId="8333" sId="2">
    <nc r="L514">
      <f>H514/G514-J514</f>
    </nc>
  </rcc>
  <rcc rId="8334" sId="2">
    <nc r="L515">
      <f>H515/G515-J515</f>
    </nc>
  </rcc>
  <rcc rId="8335" sId="2">
    <nc r="L516">
      <f>H516/G516-J516</f>
    </nc>
  </rcc>
  <rcc rId="8336" sId="2">
    <nc r="L517">
      <f>H517/G517-J517</f>
    </nc>
  </rcc>
  <rcc rId="8337" sId="2">
    <nc r="L518">
      <f>H518/G518-J518</f>
    </nc>
  </rcc>
  <rcc rId="8338" sId="2">
    <nc r="L519">
      <f>H519/G519-J519</f>
    </nc>
  </rcc>
  <rcc rId="8339" sId="2">
    <nc r="L520">
      <f>H520/G520-J520</f>
    </nc>
  </rcc>
  <rrc rId="8340" sId="2" ref="A147:XFD147" action="deleteRow">
    <undo index="1" exp="ref" v="1" dr="I147" r="I145" sId="2"/>
    <undo index="1" exp="ref" v="1" dr="H147" r="H145" sId="2"/>
    <undo index="1" exp="ref" v="1" dr="G147" r="G145" sId="2"/>
    <rfmt sheetId="2" xfDxf="1" sqref="A147:XFD147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47" t="inlineStr">
        <is>
          <t>Субсидии бюджетным учреждениям на иные цели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47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47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47" t="inlineStr">
        <is>
          <t>0314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47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47" t="inlineStr">
        <is>
          <t>612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G147" start="0" length="0">
      <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H147">
        <v>0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47">
        <f>G147-H147</f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47">
        <f>IF(G147=0,"-",H147/G147)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47">
        <f>G147-H147-I147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L147">
        <f>H147/G147-J147</f>
      </nc>
      <ndxf>
        <font>
          <b/>
          <sz val="12"/>
          <name val="Times New Roman"/>
          <scheme val="none"/>
        </font>
        <numFmt numFmtId="165" formatCode="0.0%"/>
      </ndxf>
    </rcc>
    <rfmt sheetId="2" sqref="M147" start="0" length="0">
      <dxf>
        <fill>
          <patternFill patternType="solid">
            <bgColor theme="6" tint="0.59999389629810485"/>
          </patternFill>
        </fill>
      </dxf>
    </rfmt>
    <rfmt sheetId="2" sqref="N147" start="0" length="0">
      <dxf>
        <fill>
          <patternFill patternType="solid">
            <bgColor theme="6" tint="0.59999389629810485"/>
          </patternFill>
        </fill>
      </dxf>
    </rfmt>
    <rfmt sheetId="2" sqref="O14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P147" start="0" length="0">
      <dxf>
        <numFmt numFmtId="4" formatCode="#,##0.00"/>
      </dxf>
    </rfmt>
    <rfmt sheetId="2" sqref="Q147" start="0" length="0">
      <dxf>
        <numFmt numFmtId="4" formatCode="#,##0.00"/>
      </dxf>
    </rfmt>
    <rfmt sheetId="2" sqref="R147" start="0" length="0">
      <dxf>
        <numFmt numFmtId="4" formatCode="#,##0.00"/>
      </dxf>
    </rfmt>
  </rrc>
  <rcc rId="8341" sId="2">
    <oc r="G145">
      <f>G146+#REF!</f>
    </oc>
    <nc r="G145">
      <f>G146</f>
    </nc>
  </rcc>
  <rcc rId="8342" sId="2">
    <oc r="H145">
      <f>H146+#REF!</f>
    </oc>
    <nc r="H145">
      <f>H146</f>
    </nc>
  </rcc>
  <rcc rId="8343" sId="2">
    <oc r="I145">
      <f>I146+#REF!</f>
    </oc>
    <nc r="I145">
      <f>I146</f>
    </nc>
  </rcc>
  <rfmt sheetId="2" sqref="A25:J25">
    <dxf>
      <fill>
        <patternFill patternType="solid">
          <bgColor rgb="FFFFFF00"/>
        </patternFill>
      </fill>
    </dxf>
  </rfmt>
  <rrc rId="8344" sId="2" ref="A25:XFD25" action="deleteRow">
    <undo index="0" exp="ref" v="1" dr="I25" r="I24" sId="2"/>
    <undo index="0" exp="ref" v="1" dr="H25" r="H24" sId="2"/>
    <undo index="0" exp="ref" v="1" dr="G25" r="G24" sId="2"/>
    <rfmt sheetId="2" xfDxf="1" sqref="A25:XFD2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5" t="inlineStr">
        <is>
          <t>Социальные выплаты гражданам, кроме публичных нормативных социальных выплат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rgb="FFFFFF0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5">
        <v>200</v>
      </nc>
      <ndxf>
        <font>
          <b/>
          <name val="Times New Roman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5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5" t="inlineStr">
        <is>
          <t>0103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5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5" t="inlineStr">
        <is>
          <t>320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25">
        <f>G26</f>
      </nc>
      <ndxf>
        <font>
          <b/>
          <name val="Times New Roman"/>
          <scheme val="none"/>
        </font>
        <numFmt numFmtId="167" formatCode="#,##0.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5">
        <f>H26</f>
      </nc>
      <ndxf>
        <font>
          <b/>
          <name val="Times New Roman"/>
          <scheme val="none"/>
        </font>
        <numFmt numFmtId="167" formatCode="#,##0.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5">
        <f>I26</f>
      </nc>
      <ndxf>
        <font>
          <b/>
          <name val="Times New Roman"/>
          <scheme val="none"/>
        </font>
        <numFmt numFmtId="167" formatCode="#,##0.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5">
        <f>IF(G25=0,"-",H25/G25)</f>
      </nc>
      <ndxf>
        <font>
          <b/>
          <name val="Times New Roman"/>
          <scheme val="none"/>
        </font>
        <numFmt numFmtId="165" formatCode="0.0%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5">
        <f>G25-H25-I25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L25">
        <f>H25/G25-J25</f>
      </nc>
      <ndxf>
        <font>
          <b/>
          <sz val="12"/>
          <name val="Times New Roman"/>
          <scheme val="none"/>
        </font>
        <numFmt numFmtId="165" formatCode="0.0%"/>
      </ndxf>
    </rcc>
    <rfmt sheetId="2" sqref="M25" start="0" length="0">
      <dxf>
        <fill>
          <patternFill patternType="solid">
            <bgColor theme="6" tint="0.59999389629810485"/>
          </patternFill>
        </fill>
      </dxf>
    </rfmt>
    <rfmt sheetId="2" sqref="N25" start="0" length="0">
      <dxf>
        <fill>
          <patternFill patternType="solid">
            <bgColor theme="6" tint="0.59999389629810485"/>
          </patternFill>
        </fill>
      </dxf>
    </rfmt>
    <rfmt sheetId="2" sqref="O2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P25" start="0" length="0">
      <dxf>
        <numFmt numFmtId="4" formatCode="#,##0.00"/>
      </dxf>
    </rfmt>
    <rfmt sheetId="2" sqref="Q25" start="0" length="0">
      <dxf>
        <numFmt numFmtId="4" formatCode="#,##0.00"/>
      </dxf>
    </rfmt>
  </rrc>
  <rrc rId="8345" sId="2" ref="A25:XFD25" action="deleteRow">
    <rfmt sheetId="2" xfDxf="1" sqref="A25:XFD2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5" t="inlineStr">
        <is>
          <t>Пособия, компенсации и иные социальные выплаты гражданам, кроме публичных нормативных обязательств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5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5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5" t="inlineStr">
        <is>
          <t>0103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5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5" t="inlineStr">
        <is>
          <t>321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G25" start="0" length="0">
      <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H25">
        <v>0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5">
        <f>G25-H25</f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5">
        <f>IF(G25=0,"-",H25/G25)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5">
        <f>G25-H25-I25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L25">
        <f>H25/G25-J25</f>
      </nc>
      <ndxf>
        <font>
          <b/>
          <sz val="12"/>
          <name val="Times New Roman"/>
          <scheme val="none"/>
        </font>
        <numFmt numFmtId="165" formatCode="0.0%"/>
      </ndxf>
    </rcc>
    <rfmt sheetId="2" sqref="M25" start="0" length="0">
      <dxf>
        <fill>
          <patternFill patternType="solid">
            <bgColor theme="6" tint="0.59999389629810485"/>
          </patternFill>
        </fill>
      </dxf>
    </rfmt>
    <rfmt sheetId="2" sqref="N25" start="0" length="0">
      <dxf>
        <fill>
          <patternFill patternType="solid">
            <bgColor theme="6" tint="0.59999389629810485"/>
          </patternFill>
        </fill>
      </dxf>
    </rfmt>
    <rfmt sheetId="2" sqref="O2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P25" start="0" length="0">
      <dxf>
        <numFmt numFmtId="4" formatCode="#,##0.00"/>
      </dxf>
    </rfmt>
    <rfmt sheetId="2" sqref="Q25" start="0" length="0">
      <dxf>
        <numFmt numFmtId="4" formatCode="#,##0.00"/>
      </dxf>
    </rfmt>
    <rfmt sheetId="2" sqref="R25" start="0" length="0">
      <dxf>
        <numFmt numFmtId="4" formatCode="#,##0.00"/>
      </dxf>
    </rfmt>
  </rrc>
  <rcc rId="8346" sId="2">
    <oc r="G24">
      <f>#REF!+G25</f>
    </oc>
    <nc r="G24">
      <f>G25</f>
    </nc>
  </rcc>
  <rcc rId="8347" sId="2">
    <oc r="H24">
      <f>#REF!+H25</f>
    </oc>
    <nc r="H24">
      <f>H25</f>
    </nc>
  </rcc>
  <rfmt sheetId="2" sqref="J24" start="0" length="0">
    <dxf>
      <numFmt numFmtId="167" formatCode="#,##0.0"/>
    </dxf>
  </rfmt>
  <rcc rId="8348" sId="2" odxf="1" dxf="1">
    <oc r="J24">
      <f>IF(G24=0,"-",H24/G24)</f>
    </oc>
    <nc r="J24">
      <f>IF(G24=0,"-",H24/G24)</f>
    </nc>
    <ndxf>
      <numFmt numFmtId="165" formatCode="0.0%"/>
    </ndxf>
  </rcc>
  <rcc rId="8349" sId="2">
    <oc r="I24">
      <f>#REF!+I25</f>
    </oc>
    <nc r="I24">
      <f>G24-H24</f>
    </nc>
  </rcc>
  <rcc rId="8350" sId="2">
    <oc r="I22">
      <f>I23</f>
    </oc>
    <nc r="I22">
      <f>G22-H22</f>
    </nc>
  </rcc>
  <rrc rId="8351" sId="2" ref="K1:K1048576" action="deleteCol">
    <undo index="0" exp="area" ref3D="1" dr="$A$4:$XFD$5" dn="Z_F8C4027D_D6CA_4157_8FAE_71E83CC44D4D_.wvu.PrintTitles" sId="2"/>
    <undo index="0" exp="area" ref3D="1" dr="$A$4:$XFD$5" dn="Заголовки_для_печати" sId="2"/>
    <undo index="0" exp="area" ref3D="1" dr="$A$4:$XFD$5" dn="Z_EC1DDABA_87E5_4CA0_BDFA_3176D5C21D42_.wvu.PrintTitles" sId="2"/>
    <undo index="0" exp="area" ref3D="1" dr="$A$4:$XFD$5" dn="Z_DE0F5E73_EF4C_476D_B6AE_BFEFF57E867A_.wvu.PrintTitles" sId="2"/>
    <undo index="0" exp="area" ref3D="1" dr="$A$4:$XFD$5" dn="Z_B358A58E_8635_4813_99A2_4F1FD4FD075C_.wvu.PrintTitles" sId="2"/>
    <undo index="0" exp="area" ref3D="1" dr="$A$4:$XFD$5" dn="Z_354784A5_404C_43C6_9215_508293194394_.wvu.PrintTitles" sId="2"/>
    <undo index="0" exp="area" ref3D="1" dr="$A$4:$XFD$5" dn="Z_8F1248FC_EA8E_4DC7_8B97_6406CD1514A9_.wvu.PrintTitles" sId="2"/>
    <undo index="0" exp="area" ref3D="1" dr="$A$4:$XFD$5" dn="Z_6943B490_3070_4625_8DEE_85B509FE6D1B_.wvu.PrintTitles" sId="2"/>
    <undo index="0" exp="area" ref3D="1" dr="$A$4:$XFD$5" dn="Z_34FCE91F_37BB_4E1C_80D8_8DC0E1239857_.wvu.PrintTitles" sId="2"/>
    <undo index="0" exp="area" ref3D="1" dr="$A$4:$XFD$5" dn="Z_B1E9D3A3_6A2B_4E76_A163_C3C5D3CBC4BC_.wvu.PrintTitles" sId="2"/>
    <undo index="0" exp="area" ref3D="1" dr="$A$4:$XFD$5" dn="Z_87167B54_14FD_40B4_B520_8ADAF9DCA900_.wvu.PrintTitles" sId="2"/>
    <undo index="0" exp="area" ref3D="1" dr="$A$4:$XFD$5" dn="Z_A4D09F0F_4C69_4056_BD3D_99C01656B021_.wvu.PrintTitles" sId="2"/>
    <rfmt sheetId="2" xfDxf="1" sqref="K1:K1048576" start="0" length="0">
      <dxf>
        <font>
          <name val="Times New Roman"/>
          <scheme val="none"/>
        </font>
        <alignment vertical="center" wrapText="1" readingOrder="0"/>
      </dxf>
    </rfmt>
    <rfmt sheetId="2" sqref="K4" start="0" length="0">
      <dxf>
        <font>
          <sz val="8"/>
          <name val="Times New Roman"/>
          <scheme val="none"/>
        </font>
        <numFmt numFmtId="4" formatCode="#,##0.00"/>
      </dxf>
    </rfmt>
    <rfmt sheetId="2" sqref="K5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6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cc rId="0" sId="2" dxf="1">
      <nc r="K7">
        <f>G7-H7-I7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8">
        <f>G8-H8-I8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9">
        <f>G9-H9-I9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0">
        <f>G10-H10-I10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1">
        <f>G11-H11-I11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2">
        <f>G12-H12-I12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3">
        <f>G13-H13-I13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4">
        <f>G14-H14-I14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5">
        <f>G15-H15-I15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6">
        <f>G16-H16-I16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7">
        <f>G17-H17-I17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8">
        <f>G18-H18-I18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9">
        <f>G19-H19-I19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0">
        <f>G20-H20-I20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1">
        <f>G21-H21-I21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2">
        <f>G22-H22-I22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3">
        <f>G23-H23-I23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4">
        <f>G24-H24-I24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5">
        <f>G25-H25-I25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6">
        <f>G26-H26-I26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7">
        <f>G27-H27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8">
        <f>G28-H28-I28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9">
        <f>G29-H29-I29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0">
        <f>G30-H30-I30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1">
        <f>G31-H31-I31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2">
        <f>G32-H32-I32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3">
        <f>G33-H33-I33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4">
        <f>G34-H34-I34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5">
        <f>G35-H35-I35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6">
        <f>G36-H36-I36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7">
        <f>G37-H37-I37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8">
        <f>G38-H38-I38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9">
        <f>G39-H39-I39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0">
        <f>G40-H40-I40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1">
        <f>G41-H41-I41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2">
        <f>G42-H42-I42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3">
        <f>G43-H43-I43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4">
        <f>G44-H44-I44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5">
        <f>G45-H45-I45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6">
        <f>G46-H46-I46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7">
        <f>G47-H47-I47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8">
        <f>G48-H48-I48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9">
        <f>G49-H49-I49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50">
        <f>G50-H50-I50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51">
        <f>G51-H51-I51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52">
        <f>G52-H52-I52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53">
        <f>G53-H53-I53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54">
        <f>G54-H54-I54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55">
        <f>G55-H55-I55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56">
        <f>G56-H56-I56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57">
        <f>G57-H57-I57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58">
        <f>G58-H58-I58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59">
        <f>G59-H59-I59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60">
        <f>G60-H60-I60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61">
        <f>G61-H61-I61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62">
        <f>G62-H62-I62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63">
        <f>G63-H63-I63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64">
        <f>G64-H64-I64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65">
        <f>G65-H65-I65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66">
        <f>G66-H66-I66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67">
        <f>G67-H67-I67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68">
        <f>G68-H68-I68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69">
        <f>G69-H69-I69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70">
        <f>G70-H70-I70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71">
        <f>G71-H71-I71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72">
        <f>G72-H72-I72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73">
        <f>G73-H73-I73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74">
        <f>G74-H74-I74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75">
        <f>G75-H75-I75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76">
        <f>G76-H76-I76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77">
        <f>G77-H77-I77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78">
        <f>G78-H78-I78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79">
        <f>G79-H79-I79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80">
        <f>G80-H80-I80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81">
        <f>G81-H81-I81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82">
        <f>G82-H82-I82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83">
        <f>G83-H83-I83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84">
        <f>G84-H84-I84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85">
        <f>G85-H85-I85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86">
        <f>G86-H86-I86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87">
        <f>G87-H87-I87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88">
        <f>G88-H88-I88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89">
        <f>G89-H89-I89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90">
        <f>G90-H90-I90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91">
        <f>G91-H91-I91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92">
        <f>G92-H92-I92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93">
        <f>G93-H93-I93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94">
        <f>G94-H94-I94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95">
        <f>G95-H95-I95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96">
        <f>G96-H96-I96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97">
        <f>G97-H97-I97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98">
        <f>G98-H98-I98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99">
        <f>G99-H99-I99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00">
        <f>G100-H100-I100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01">
        <f>G101-H101-I101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02">
        <f>G102-H102-I102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03">
        <f>G103-H103-I103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04">
        <f>G104-H104-I104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05">
        <f>G105-H105-I105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06">
        <f>G106-H106-I106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07">
        <f>G107-H107-I107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08">
        <f>G108-H108-I108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09">
        <f>G109-H109-I109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10">
        <f>G110-H110-I110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11">
        <f>G111-H111-I111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12">
        <f>G112-H112-I112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13">
        <f>G113-H113-I113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14">
        <f>G114-H114-I114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15">
        <f>G115-H115-I115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16">
        <f>G116-H116-I116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17">
        <f>G117-H117-I117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18">
        <f>G118-H118-I118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19">
        <f>G119-H119-I119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20">
        <f>G120-H120-I120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21">
        <f>G121-H121-I121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22">
        <f>G122-H122-I122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23">
        <f>G123-H123-I123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24">
        <f>G124-H124-I124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25">
        <f>G125-H125-I125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26">
        <f>G126-H126-I126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27">
        <f>G127-H127-I127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28">
        <f>G128-H128-I128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29">
        <f>G129-H129-I129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30">
        <f>G130-H130-I130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31">
        <f>G131-H131-I131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32">
        <f>G132-H132-I132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33">
        <f>G133-H133-I133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34">
        <f>G134-H134-I134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35">
        <f>G135-H135-I135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36">
        <f>G136-H136-I136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37">
        <f>G137-H137-I137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38">
        <f>G138-H138-I138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39">
        <f>G139-H139-I139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40">
        <f>G140-H140-I140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41">
        <f>G141-H141-I141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42">
        <f>G142-H142-I142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43">
        <f>G143-H143-I143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44">
        <f>G144-H144-I144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45">
        <f>G145-H145-I145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46">
        <f>G146-H146-I146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47">
        <f>G147-H147-I147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48">
        <f>G148-H148-I148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49">
        <f>G149-H149-I149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50">
        <f>G150-H150-I150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51">
        <f>G151-H151-I151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52">
        <f>G152-H152-I152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53">
        <f>G153-H153-I153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54">
        <f>G154-H154-I154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55">
        <f>G155-H155-I155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56">
        <f>G156-H156-I156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57">
        <f>G157-H157-I157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58">
        <f>G158-H158-I158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59">
        <f>G159-H159-I159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60">
        <f>G160-H160-I160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61">
        <f>G161-H161-I161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62">
        <f>G162-H162-I162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63">
        <f>G163-H163-I163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64">
        <f>G164-H164-I164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65">
        <f>G165-H165-I165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66">
        <f>G166-H166-I166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67">
        <f>G167-H167-I167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68">
        <f>G168-H168-I168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69">
        <f>G169-H169-I169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70">
        <f>G170-H170-I170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71">
        <f>G171-H171-I171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72">
        <f>G172-H172-I172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73">
        <f>G173-H173-I173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74">
        <f>G174-H174-I174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75">
        <f>G175-H175-I175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76">
        <f>G176-H176-I176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77">
        <f>G177-H177-I177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78">
        <f>G178-H178-I178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79">
        <f>G179-H179-I179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80">
        <f>G180-H180-I180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81">
        <f>G181-H181-I181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82">
        <f>G182-H182-I182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83">
        <f>G183-H183-I183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84">
        <f>G184-H184-I184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85">
        <f>G185-H185-I185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86">
        <f>G186-H186-I186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87">
        <f>G187-H187-I187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88">
        <f>G188-H188-I188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89">
        <f>G189-H189-I189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90">
        <f>G190-H190-I190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91">
        <f>G191-H191-I191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92">
        <f>G192-H192-I192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93">
        <f>G193-H193-I193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94">
        <f>G194-H194-I194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95">
        <f>G195-H195-I195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96">
        <f>G196-H196-I196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97">
        <f>G197-H197-I197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98">
        <f>G198-H198-I198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199">
        <f>G199-H199-I199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00">
        <f>G200-H200-I200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01">
        <f>G201-H201-I201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02">
        <f>G202-H202-I202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03">
        <f>G203-H203-I203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04">
        <f>G204-H204-I204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05">
        <f>G205-H205-I205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06">
        <f>G206-H206-I206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07">
        <f>G207-H207-I207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08">
        <f>G208-H208-I208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09">
        <f>G209-H209-I209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10">
        <f>G210-H210-I210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11">
        <f>G211-H211-I211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12">
        <f>G212-H212-I212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13">
        <f>G213-H213-I213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14">
        <f>G214-H214-I214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15">
        <f>G215-H215-I215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16">
        <f>G216-H216-I216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17">
        <f>G217-H217-I217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18">
        <f>G218-H218-I218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19">
        <f>G219-H219-I219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20">
        <f>G220-H220-I220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21">
        <f>G221-H221-I221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22">
        <f>G222-H222-I222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23">
        <f>G223-H223-I223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24">
        <f>G224-H224-I224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25">
        <f>G225-H225-I225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26">
        <f>G226-H226-I226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27">
        <f>G227-H227-I227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28">
        <f>G228-H228-I228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29">
        <f>G229-H229-I229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30">
        <f>G230-H230-I230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31">
        <f>G231-H231-I231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32">
        <f>G232-H232-I232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33">
        <f>G233-H233-I233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34">
        <f>G234-H234-I234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35">
        <f>G235-H235-I235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36">
        <f>G236-H236-I236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37">
        <f>G237-H237-I237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38">
        <f>G238-H238-I238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39">
        <f>G239-H239-I239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40">
        <f>G240-H240-I240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41">
        <f>G241-H241-I241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42">
        <f>G242-H242-I242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43">
        <f>G243-H243-I243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44">
        <f>G244-H244-I244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45">
        <f>G245-H245-I245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46">
        <f>G246-H246-I246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47">
        <f>G247-H247-I247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48">
        <f>G248-H248-I248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49">
        <f>G249-H249-I249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50">
        <f>G250-H250-I250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51">
        <f>G251-H251-I251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52">
        <f>G252-H252-I252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53">
        <f>G253-H253-I253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54">
        <f>G254-H254-I254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55">
        <f>G255-H255-I255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56">
        <f>G256-H256-I256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57">
        <f>G257-H257-I257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58">
        <f>G258-H258-I258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59">
        <f>G259-H259-I259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60">
        <f>G260-H260-I260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61">
        <f>G261-H261-I261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62">
        <f>G262-H262-I262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63">
        <f>G263-H263-I263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64">
        <f>G264-H264-I264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65">
        <f>G265-H265-I265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66">
        <f>G266-H266-I266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67">
        <f>G267-H267-I267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68">
        <f>G268-H268-I268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69">
        <f>G269-H269-I269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70">
        <f>G270-H270-I270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71">
        <f>G271-H271-I271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72">
        <f>G272-H272-I272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73">
        <f>G273-H273-I273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74">
        <f>G274-H274-I274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75">
        <f>G275-H275-I275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76">
        <f>G276-H276-I276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77">
        <f>G277-H277-I277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78">
        <f>G278-H278-I278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79">
        <f>G279-H279-I279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80">
        <f>G280-H280-I280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81">
        <f>G281-H281-I281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82">
        <f>G282-H282-I282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83">
        <f>G283-H283-I283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84">
        <f>G284-H284-I284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85">
        <f>G285-H285-I285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86">
        <f>G286-H286-I286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87">
        <f>G287-H287-I287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88">
        <f>G288-H288-I288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89">
        <f>G289-H289-I289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90">
        <f>G290-H290-I290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91">
        <f>G291-H291-I291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92">
        <f>G292-H292-I292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93">
        <f>G293-H293-I293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94">
        <f>G294-H294-I294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95">
        <f>G295-H295-I295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96">
        <f>G296-H296-I296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97">
        <f>G297-H297-I297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98">
        <f>G298-H298-I298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299">
        <f>G299-H299-I299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00">
        <f>G300-H300-I300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01">
        <f>G301-H301-I301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02">
        <f>G302-H302-I302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03">
        <f>G303-H303-I303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04">
        <f>G304-H304-I304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05">
        <f>G305-H305-I305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06">
        <f>G306-H306-I306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07">
        <f>G307-H307-I307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08">
        <f>G308-H308-I308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09">
        <f>G309-H309-I309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10">
        <f>G310-H310-I310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11">
        <f>G311-H311-I311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12">
        <f>G312-H312-I312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13">
        <f>G313-H313-I313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14">
        <f>G314-H314-I314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15">
        <f>G315-H315-I315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16">
        <f>G316-H316-I316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17">
        <f>G317-H317-I317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18">
        <f>G318-H318-I318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19">
        <f>G319-H319-I319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20">
        <f>G320-H320-I320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21">
        <f>G321-H321-I321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22">
        <f>G322-H322-I322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23">
        <f>G323-H323-I323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24">
        <f>G324-H324-I324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25">
        <f>G325-H325-I325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26">
        <f>G326-H326-I326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27">
        <f>G327-H327-I327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28">
        <f>G328-H328-I328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29">
        <f>G329-H329-I329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30">
        <f>G330-H330-I330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31">
        <f>G331-H331-I331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32">
        <f>G332-H332-I332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33">
        <f>G333-H333-I333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34">
        <f>G334-H334-I334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35">
        <f>G335-H335-I335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36">
        <f>G336-H336-I336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37">
        <f>G337-H337-I337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38">
        <f>G338-H338-I338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39">
        <f>G339-H339-I339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40">
        <f>G340-H340-I340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41">
        <f>G341-H341-I341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42">
        <f>G342-H342-I342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43">
        <f>G343-H343-I343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44">
        <f>G344-H344-I344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45">
        <f>G345-H345-I345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46">
        <f>G346-H346-I346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47">
        <f>G347-H347-I347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48">
        <f>G348-H348-I348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49">
        <f>G349-H349-I349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50">
        <f>G350-H350-I350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51">
        <f>G351-H351-I351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52">
        <f>G352-H352-I352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53">
        <f>G353-H353-I353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54">
        <f>G354-H354-I354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55">
        <f>G355-H355-I355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56">
        <f>G356-H356-I356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57">
        <f>G357-H357-I357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58">
        <f>G358-H358-I358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59">
        <f>G359-H359-I359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60">
        <f>G360-H360-I360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61">
        <f>G361-H361-I361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62">
        <f>G362-H362-I362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63">
        <f>G363-H363-I363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64">
        <f>G364-H364-I364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65">
        <f>G365-H365-I365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66">
        <f>G366-H366-I366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67">
        <f>G367-H367-I367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68">
        <f>G368-H368-I368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69">
        <f>G369-H369-I369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70">
        <f>G370-H370-I370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71">
        <f>G371-H371-I371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72">
        <f>G372-H372-I372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73">
        <f>G373-H373-I373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74">
        <f>G374-H374-I374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75">
        <f>G375-H375-I375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76">
        <f>G376-H376-I376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77">
        <f>G377-H377-I377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78">
        <f>G378-H378-I378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79">
        <f>G379-H379-I379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80">
        <f>G380-H380-I380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81">
        <f>G381-H381-I381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82">
        <f>G382-H382-I382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83">
        <f>G383-H383-I383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84">
        <f>G384-H384-I384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85">
        <f>G385-H385-I385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86">
        <f>G386-H386-I386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87">
        <f>G387-H387-I387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88">
        <f>G388-H388-I388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89">
        <f>G389-H389-I389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90">
        <f>G390-H390-I390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91">
        <f>G391-H391-I391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92">
        <f>G392-H392-I392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93">
        <f>G393-H393-I393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94">
        <f>G394-H394-I394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95">
        <f>G395-H395-I395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96">
        <f>G396-H396-I396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97">
        <f>G397-H397-I397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98">
        <f>G398-H398-I398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399">
        <f>G399-H399-I399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00">
        <f>G400-H400-I400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01">
        <f>G401-H401-I401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02">
        <f>G402-H402-I402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03">
        <f>G403-H403-I403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04">
        <f>G404-H404-I404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05">
        <f>G405-H405-I405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06">
        <f>G406-H406-I406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07">
        <f>G407-H407-I407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08">
        <f>G408-H408-I408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09">
        <f>G409-H409-I409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10">
        <f>G410-H410-I410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11">
        <f>G411-H411-I411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12">
        <f>G412-H412-I412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13">
        <f>G413-H413-I413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14">
        <f>G414-H414-I414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15">
        <f>G415-H415-I415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16">
        <f>G416-H416-I416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17">
        <f>G417-H417-I417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18">
        <f>G418-H418-I418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19">
        <f>G419-H419-I419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20">
        <f>G420-H420-I420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21">
        <f>G421-H421-I421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22">
        <f>G422-H422-I422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23">
        <f>G423-H423-I423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24">
        <f>G424-H424-I424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25">
        <f>G425-H425-I425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26">
        <f>G426-H426-I426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27">
        <f>G427-H427-I427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28">
        <f>G428-H428-I428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29">
        <f>G429-H429-I429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30">
        <f>G430-H430-I430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31">
        <f>G431-H431-I431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32">
        <f>G432-H432-I432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33">
        <f>G433-H433-I433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34">
        <f>G434-H434-I434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35">
        <f>G435-H435-I435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36">
        <f>G436-H436-I436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37">
        <f>G437-H437-I437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38">
        <f>G438-H438-I438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39">
        <f>G439-H439-I439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40">
        <f>G440-H440-I440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41">
        <f>G441-H441-I441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42">
        <f>G442-H442-I442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43">
        <f>G443-H443-I443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44">
        <f>G444-H444-I444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45">
        <f>G445-H445-I445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46">
        <f>G446-H446-I446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47">
        <f>G447-H447-I447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48">
        <f>G448-H448-I448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49">
        <f>G449-H449-I449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50">
        <f>G450-H450-I450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51">
        <f>G451-H451-I451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52">
        <f>G452-H452-I452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53">
        <f>G453-H453-I453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54">
        <f>G454-H454-I454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55">
        <f>G455-H455-I455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56">
        <f>G456-H456-I456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57">
        <f>G457-H457-I457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58">
        <f>G458-H458-I458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59">
        <f>G459-H459-I459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60">
        <f>G460-H460-I460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61">
        <f>G461-H461-I461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62">
        <f>G462-H462-I462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63">
        <f>G463-H463-I463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64">
        <f>G464-H464-I464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65">
        <f>G465-H465-I465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66">
        <f>G466-H466-I466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67">
        <f>G467-H467-I467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68">
        <f>G468-H468-I468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69">
        <f>G469-H469-I469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70">
        <f>G470-H470-I470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71">
        <f>G471-H471-I471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72">
        <f>G472-H472-I472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73">
        <f>G473-H473-I473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74">
        <f>G474-H474-I474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75">
        <f>G475-H475-I475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76">
        <f>G476-H476-I476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77">
        <f>G477-H477-I477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78">
        <f>G478-H478-I478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79">
        <f>G479-H479-I479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80">
        <f>G480-H480-I480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81">
        <f>G481-H481-I481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82">
        <f>G482-H482-I482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83">
        <f>G483-H483-I483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84">
        <f>G484-H484-I484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85">
        <f>G485-H485-I485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86">
        <f>G486-H486-I486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87">
        <f>G487-H487-I487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88">
        <f>G488-H488-I488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89">
        <f>G489-H489-I489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90">
        <f>G490-H490-I490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91">
        <f>G491-H491-I491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92">
        <f>G492-H492-I492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93">
        <f>G493-H493-I493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94">
        <f>G494-H494-I494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95">
        <f>G495-H495-I495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96">
        <f>G496-H496-I496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97">
        <f>G497-H497-I497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98">
        <f>G498-H498-I498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499">
        <f>G499-H499-I499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500">
        <f>G500-H500-I500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501">
        <f>G501-H501-I501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502">
        <f>G502-H502-I502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503">
        <f>G503-H503-I503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504">
        <f>G504-H504-I504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505">
        <f>G505-H505-I505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506">
        <f>G506-H506-I506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507">
        <f>G507-H507-I507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508">
        <f>G508-H508-I508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509">
        <f>G509-H509-I509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510">
        <f>G510-H510-I510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511">
        <f>G511-H511-I511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512">
        <f>G512-H512-I512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513">
        <f>G513-H513-I513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514">
        <f>G514-H514-I514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515">
        <f>G515-H515-I515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cc rId="0" sId="2" dxf="1">
      <nc r="K516">
        <f>G516-H516-I516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ndxf>
    </rcc>
    <rfmt sheetId="2" sqref="K517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  <fill>
          <patternFill patternType="solid">
            <bgColor theme="6" tint="0.59999389629810485"/>
          </patternFill>
        </fill>
      </dxf>
    </rfmt>
    <rfmt sheetId="2" sqref="K519" start="0" length="0">
      <dxf>
        <font>
          <sz val="12"/>
          <name val="Times New Roman"/>
          <scheme val="none"/>
        </font>
      </dxf>
    </rfmt>
    <rfmt sheetId="2" sqref="K521" start="0" length="0">
      <dxf>
        <font>
          <b/>
          <sz val="12"/>
          <name val="Times New Roman"/>
          <scheme val="none"/>
        </font>
      </dxf>
    </rfmt>
  </rrc>
  <rrc rId="8352" sId="2" ref="K1:K1048576" action="deleteCol">
    <undo index="0" exp="area" ref3D="1" dr="$A$4:$XFD$5" dn="Z_F8C4027D_D6CA_4157_8FAE_71E83CC44D4D_.wvu.PrintTitles" sId="2"/>
    <undo index="0" exp="area" ref3D="1" dr="$A$4:$XFD$5" dn="Заголовки_для_печати" sId="2"/>
    <undo index="0" exp="area" ref3D="1" dr="$A$4:$XFD$5" dn="Z_EC1DDABA_87E5_4CA0_BDFA_3176D5C21D42_.wvu.PrintTitles" sId="2"/>
    <undo index="0" exp="area" ref3D="1" dr="$A$4:$XFD$5" dn="Z_DE0F5E73_EF4C_476D_B6AE_BFEFF57E867A_.wvu.PrintTitles" sId="2"/>
    <undo index="0" exp="area" ref3D="1" dr="$A$4:$XFD$5" dn="Z_B358A58E_8635_4813_99A2_4F1FD4FD075C_.wvu.PrintTitles" sId="2"/>
    <undo index="0" exp="area" ref3D="1" dr="$A$4:$XFD$5" dn="Z_354784A5_404C_43C6_9215_508293194394_.wvu.PrintTitles" sId="2"/>
    <undo index="0" exp="area" ref3D="1" dr="$A$4:$XFD$5" dn="Z_8F1248FC_EA8E_4DC7_8B97_6406CD1514A9_.wvu.PrintTitles" sId="2"/>
    <undo index="0" exp="area" ref3D="1" dr="$A$4:$XFD$5" dn="Z_6943B490_3070_4625_8DEE_85B509FE6D1B_.wvu.PrintTitles" sId="2"/>
    <undo index="0" exp="area" ref3D="1" dr="$A$4:$XFD$5" dn="Z_34FCE91F_37BB_4E1C_80D8_8DC0E1239857_.wvu.PrintTitles" sId="2"/>
    <undo index="0" exp="area" ref3D="1" dr="$A$4:$XFD$5" dn="Z_B1E9D3A3_6A2B_4E76_A163_C3C5D3CBC4BC_.wvu.PrintTitles" sId="2"/>
    <undo index="0" exp="area" ref3D="1" dr="$A$4:$XFD$5" dn="Z_87167B54_14FD_40B4_B520_8ADAF9DCA900_.wvu.PrintTitles" sId="2"/>
    <undo index="0" exp="area" ref3D="1" dr="$A$4:$XFD$5" dn="Z_A4D09F0F_4C69_4056_BD3D_99C01656B021_.wvu.PrintTitles" sId="2"/>
    <rfmt sheetId="2" xfDxf="1" sqref="K1:K1048576" start="0" length="0">
      <dxf>
        <font>
          <name val="Times New Roman"/>
          <scheme val="none"/>
        </font>
        <alignment vertical="center" wrapText="1" readingOrder="0"/>
      </dxf>
    </rfmt>
    <rfmt sheetId="2" sqref="K4" start="0" length="0">
      <dxf>
        <font>
          <sz val="8"/>
          <name val="Times New Roman"/>
          <scheme val="none"/>
        </font>
        <numFmt numFmtId="4" formatCode="#,##0.00"/>
      </dxf>
    </rfmt>
    <rfmt sheetId="2" sqref="K5" start="0" length="0">
      <dxf>
        <font>
          <sz val="12"/>
          <name val="Times New Roman"/>
          <scheme val="none"/>
        </font>
        <numFmt numFmtId="4" formatCode="#,##0.00"/>
      </dxf>
    </rfmt>
    <rfmt sheetId="2" sqref="K6" start="0" length="0">
      <dxf>
        <font>
          <sz val="12"/>
          <name val="Times New Roman"/>
          <scheme val="none"/>
        </font>
        <numFmt numFmtId="165" formatCode="0.0%"/>
      </dxf>
    </rfmt>
    <rcc rId="0" sId="2" dxf="1">
      <nc r="K7">
        <f>H7/G7-J7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8">
        <f>H8/G8-J8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9">
        <f>H9/G9-J9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0">
        <f>H10/G10-J10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1">
        <f>H11/G11-J11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2">
        <f>H12/G12-J12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3">
        <f>H13/G13-J13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4">
        <f>H14/G14-J14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5">
        <f>H15/G15-J15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6">
        <f>H16/G16-J16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7">
        <f>H17/G17-J17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8">
        <f>H18/G18-J18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9">
        <f>H19/G19-J19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0">
        <f>H20/G20-J20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1">
        <f>H21/G21-J21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2">
        <f>H22/G22-J22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3">
        <f>H23/G23-J23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4">
        <f>H24/G24-J24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5">
        <f>H25/G25-J25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6">
        <f>H26/G26-J26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7">
        <f>H27/G27-J27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8">
        <f>H28/G28-J28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9">
        <f>H29/G29-J29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0">
        <f>H30/G30-J30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1">
        <f>H31/G31-J31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2">
        <f>H32/G32-J32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3">
        <f>H33/G33-J33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4">
        <f>H34/G34-J34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5">
        <f>H35/G35-J35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6">
        <f>H36/G36-J36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7">
        <f>H37/G37-J37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8">
        <f>H38/G38-J38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9">
        <f>H39/G39-J39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0">
        <f>H40/G40-J40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1">
        <f>H41/G41-J41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2">
        <f>H42/G42-J42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3">
        <f>H43/G43-J43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4">
        <f>H44/G44-J44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5">
        <f>H45/G45-J45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6">
        <f>H46/G46-J46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7">
        <f>H47/G47-J47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8">
        <f>H48/G48-J48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9">
        <f>H49/G49-J49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50">
        <f>H50/G50-J50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51">
        <f>H51/G51-J51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52">
        <f>H52/G52-J52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53">
        <f>H53/G53-J53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54">
        <f>H54/G54-J54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55">
        <f>H55/G55-J55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56">
        <f>H56/G56-J56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57">
        <f>H57/G57-J57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58">
        <f>H58/G58-J58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59">
        <f>H59/G59-J59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60">
        <f>H60/G60-J60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61">
        <f>H61/G61-J61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62">
        <f>H62/G62-J62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63">
        <f>H63/G63-J63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64">
        <f>H64/G64-J64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65">
        <f>H65/G65-J65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66">
        <f>H66/G66-J66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67">
        <f>H67/G67-J67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68">
        <f>H68/G68-J68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69">
        <f>H69/G69-J69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70">
        <f>H70/G70-J70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71">
        <f>H71/G71-J71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72">
        <f>H72/G72-J72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73">
        <f>H73/G73-J73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74">
        <f>H74/G74-J74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75">
        <f>H75/G75-J75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76">
        <f>H76/G76-J76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77">
        <f>H77/G77-J77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78">
        <f>H78/G78-J78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79">
        <f>H79/G79-J79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80">
        <f>H80/G80-J80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81">
        <f>H81/G81-J81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82">
        <f>H82/G82-J82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83">
        <f>H83/G83-J83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84">
        <f>H84/G84-J84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85">
        <f>H85/G85-J85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86">
        <f>H86/G86-J86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87">
        <f>H87/G87-J87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88">
        <f>H88/G88-J88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89">
        <f>H89/G89-J89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90">
        <f>H90/G90-J90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91">
        <f>H91/G91-J91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92">
        <f>H92/G92-J92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93">
        <f>H93/G93-J93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94">
        <f>H94/G94-J94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95">
        <f>H95/G95-J95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96">
        <f>H96/G96-J96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97">
        <f>H97/G97-J97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98">
        <f>H98/G98-J98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99">
        <f>H99/G99-J99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00">
        <f>H100/G100-J100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01">
        <f>H101/G101-J101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02">
        <f>H102/G102-J102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03">
        <f>H103/G103-J103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04">
        <f>H104/G104-J104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05">
        <f>H105/G105-J105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06">
        <f>H106/G106-J106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07">
        <f>H107/G107-J107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08">
        <f>H108/G108-J108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09">
        <f>H109/G109-J109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10">
        <f>H110/G110-J110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11">
        <f>H111/G111-J111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12">
        <f>H112/G112-J112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13">
        <f>H113/G113-J113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14">
        <f>H114/G114-J114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15">
        <f>H115/G115-J115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16">
        <f>H116/G116-J116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17">
        <f>H117/G117-J117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18">
        <f>H118/G118-J118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19">
        <f>H119/G119-J119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20">
        <f>H120/G120-J120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21">
        <f>H121/G121-J121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22">
        <f>H122/G122-J122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23">
        <f>H123/G123-J123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24">
        <f>H124/G124-J124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25">
        <f>H125/G125-J125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26">
        <f>H126/G126-J126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27">
        <f>H127/G127-J127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28">
        <f>H128/G128-J128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29">
        <f>H129/G129-J129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30">
        <f>H130/G130-J130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31">
        <f>H131/G131-J131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32">
        <f>H132/G132-J132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33">
        <f>H133/G133-J133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34">
        <f>H134/G134-J134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35">
        <f>H135/G135-J135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36">
        <f>H136/G136-J136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37">
        <f>H137/G137-J137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38">
        <f>H138/G138-J138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39">
        <f>H139/G139-J139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40">
        <f>H140/G140-J140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41">
        <f>H141/G141-J141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42">
        <f>H142/G142-J142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43">
        <f>H143/G143-J143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44">
        <f>H144/G144-J144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45">
        <f>H145/G145-J145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46">
        <f>H146/G146-J146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47">
        <f>H147/G147-J147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48">
        <f>H148/G148-J148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49">
        <f>H149/G149-J149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50">
        <f>H150/G150-J150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51">
        <f>H151/G151-J151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52">
        <f>H152/G152-J152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53">
        <f>H153/G153-J153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54">
        <f>H154/G154-J154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55">
        <f>H155/G155-J155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56">
        <f>H156/G156-J156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57">
        <f>H157/G157-J157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58">
        <f>H158/G158-J158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59">
        <f>H159/G159-J159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60">
        <f>H160/G160-J160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61">
        <f>H161/G161-J161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62">
        <f>H162/G162-J162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63">
        <f>H163/G163-J163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64">
        <f>H164/G164-J164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65">
        <f>H165/G165-J165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66">
        <f>H166/G166-J166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67">
        <f>H167/G167-J167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68">
        <f>H168/G168-J168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69">
        <f>H169/G169-J169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70">
        <f>H170/G170-J170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71">
        <f>H171/G171-J171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72">
        <f>H172/G172-J172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73">
        <f>H173/G173-J173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74">
        <f>H174/G174-J174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75">
        <f>H175/G175-J175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76">
        <f>H176/G176-J176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77">
        <f>H177/G177-J177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78">
        <f>H178/G178-J178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79">
        <f>H179/G179-J179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80">
        <f>H180/G180-J180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81">
        <f>H181/G181-J181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82">
        <f>H182/G182-J182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83">
        <f>H183/G183-J183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84">
        <f>H184/G184-J184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85">
        <f>H185/G185-J185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86">
        <f>H186/G186-J186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87">
        <f>H187/G187-J187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88">
        <f>H188/G188-J188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89">
        <f>H189/G189-J189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90">
        <f>H190/G190-J190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91">
        <f>H191/G191-J191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92">
        <f>H192/G192-J192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93">
        <f>H193/G193-J193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94">
        <f>H194/G194-J194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95">
        <f>H195/G195-J195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96">
        <f>H196/G196-J196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97">
        <f>H197/G197-J197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98">
        <f>H198/G198-J198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199">
        <f>H199/G199-J199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00">
        <f>H200/G200-J200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01">
        <f>H201/G201-J201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02">
        <f>H202/G202-J202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03">
        <f>H203/G203-J203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04">
        <f>H204/G204-J204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05">
        <f>H205/G205-J205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06">
        <f>H206/G206-J206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07">
        <f>H207/G207-J207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08">
        <f>H208/G208-J208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09">
        <f>H209/G209-J209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10">
        <f>H210/G210-J210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11">
        <f>H211/G211-J211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12">
        <f>H212/G212-J212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13">
        <f>H213/G213-J213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14">
        <f>H214/G214-J214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15">
        <f>H215/G215-J215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16">
        <f>H216/G216-J216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17">
        <f>H217/G217-J217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18">
        <f>H218/G218-J218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19">
        <f>H219/G219-J219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20">
        <f>H220/G220-J220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21">
        <f>H221/G221-J221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22">
        <f>H222/G222-J222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23">
        <f>H223/G223-J223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24">
        <f>H224/G224-J224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25">
        <f>H225/G225-J225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26">
        <f>H226/G226-J226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27">
        <f>H227/G227-J227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28">
        <f>H228/G228-J228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29">
        <f>H229/G229-J229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30">
        <f>H230/G230-J230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31">
        <f>H231/G231-J231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32">
        <f>H232/G232-J232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33">
        <f>H233/G233-J233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34">
        <f>H234/G234-J234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35">
        <f>H235/G235-J235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36">
        <f>H236/G236-J236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37">
        <f>H237/G237-J237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38">
        <f>H238/G238-J238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39">
        <f>H239/G239-J239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40">
        <f>H240/G240-J240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41">
        <f>H241/G241-J241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42">
        <f>H242/G242-J242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43">
        <f>H243/G243-J243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44">
        <f>H244/G244-J244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45">
        <f>H245/G245-J245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46">
        <f>H246/G246-J246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47">
        <f>H247/G247-J247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48">
        <f>H248/G248-J248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49">
        <f>H249/G249-J249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50">
        <f>H250/G250-J250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51">
        <f>H251/G251-J251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52">
        <f>H252/G252-J252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53">
        <f>H253/G253-J253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54">
        <f>H254/G254-J254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55">
        <f>H255/G255-J255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56">
        <f>H256/G256-J256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57">
        <f>H257/G257-J257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58">
        <f>H258/G258-J258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59">
        <f>H259/G259-J259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60">
        <f>H260/G260-J260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61">
        <f>H261/G261-J261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62">
        <f>H262/G262-J262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63">
        <f>H263/G263-J263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64">
        <f>H264/G264-J264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65">
        <f>H265/G265-J265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66">
        <f>H266/G266-J266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67">
        <f>H267/G267-J267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68">
        <f>H268/G268-J268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69">
        <f>H269/G269-J269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70">
        <f>H270/G270-J270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71">
        <f>H271/G271-J271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72">
        <f>H272/G272-J272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73">
        <f>H273/G273-J273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74">
        <f>H274/G274-J274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75">
        <f>H275/G275-J275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76">
        <f>H276/G276-J276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77">
        <f>H277/G277-J277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78">
        <f>H278/G278-J278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79">
        <f>H279/G279-J279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80">
        <f>H280/G280-J280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81">
        <f>H281/G281-J281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82">
        <f>H282/G282-J282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83">
        <f>H283/G283-J283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84">
        <f>H284/G284-J284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85">
        <f>H285/G285-J285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86">
        <f>H286/G286-J286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87">
        <f>H287/G287-J287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88">
        <f>H288/G288-J288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89">
        <f>H289/G289-J289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90">
        <f>H290/G290-J290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91">
        <f>H291/G291-J291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92">
        <f>H292/G292-J292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93">
        <f>H293/G293-J293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94">
        <f>H294/G294-J294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95">
        <f>H295/G295-J295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96">
        <f>H296/G296-J296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97">
        <f>H297/G297-J297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98">
        <f>H298/G298-J298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299">
        <f>H299/G299-J299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00">
        <f>H300/G300-J300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01">
        <f>H301/G301-J301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02">
        <f>H302/G302-J302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03">
        <f>H303/G303-J303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04">
        <f>H304/G304-J304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05">
        <f>H305/G305-J305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06">
        <f>H306/G306-J306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07">
        <f>H307/G307-J307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08">
        <f>H308/G308-J308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09">
        <f>H309/G309-J309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10">
        <f>H310/G310-J310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11">
        <f>H311/G311-J311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12">
        <f>H312/G312-J312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13">
        <f>H313/G313-J313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14">
        <f>H314/G314-J314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15">
        <f>H315/G315-J315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16">
        <f>H316/G316-J316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17">
        <f>H317/G317-J317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18">
        <f>H318/G318-J318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19">
        <f>H319/G319-J319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20">
        <f>H320/G320-J320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21">
        <f>H321/G321-J321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22">
        <f>H322/G322-J322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23">
        <f>H323/G323-J323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24">
        <f>H324/G324-J324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25">
        <f>H325/G325-J325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26">
        <f>H326/G326-J326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27">
        <f>H327/G327-J327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28">
        <f>H328/G328-J328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29">
        <f>H329/G329-J329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30">
        <f>H330/G330-J330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31">
        <f>H331/G331-J331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32">
        <f>H332/G332-J332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33">
        <f>H333/G333-J333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34">
        <f>H334/G334-J334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35">
        <f>H335/G335-J335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36">
        <f>H336/G336-J336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37">
        <f>H337/G337-J337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38">
        <f>H338/G338-J338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39">
        <f>H339/G339-J339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40">
        <f>H340/G340-J340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41">
        <f>H341/G341-J341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42">
        <f>H342/G342-J342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43">
        <f>H343/G343-J343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44">
        <f>H344/G344-J344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45">
        <f>H345/G345-J345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46">
        <f>H346/G346-J346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47">
        <f>H347/G347-J347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48">
        <f>H348/G348-J348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49">
        <f>H349/G349-J349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50">
        <f>H350/G350-J350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51">
        <f>H351/G351-J351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52">
        <f>H352/G352-J352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53">
        <f>H353/G353-J353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54">
        <f>H354/G354-J354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55">
        <f>H355/G355-J355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56">
        <f>H356/G356-J356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57">
        <f>H357/G357-J357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58">
        <f>H358/G358-J358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59">
        <f>H359/G359-J359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60">
        <f>H360/G360-J360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61">
        <f>H361/G361-J361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62">
        <f>H362/G362-J362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63">
        <f>H363/G363-J363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64">
        <f>H364/G364-J364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65">
        <f>H365/G365-J365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66">
        <f>H366/G366-J366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67">
        <f>H367/G367-J367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68">
        <f>H368/G368-J368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69">
        <f>H369/G369-J369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70">
        <f>H370/G370-J370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71">
        <f>H371/G371-J371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72">
        <f>H372/G372-J372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73">
        <f>H373/G373-J373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74">
        <f>H374/G374-J374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75">
        <f>H375/G375-J375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76">
        <f>H376/G376-J376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77">
        <f>H377/G377-J377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78">
        <f>H378/G378-J378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79">
        <f>H379/G379-J379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80">
        <f>H380/G380-J380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81">
        <f>H381/G381-J381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82">
        <f>H382/G382-J382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83">
        <f>H383/G383-J383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84">
        <f>H384/G384-J384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85">
        <f>H385/G385-J385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86">
        <f>H386/G386-J386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87">
        <f>H387/G387-J387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88">
        <f>H388/G388-J388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89">
        <f>H389/G389-J389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90">
        <f>H390/G390-J390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91">
        <f>H391/G391-J391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92">
        <f>H392/G392-J392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93">
        <f>H393/G393-J393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94">
        <f>H394/G394-J394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95">
        <f>H395/G395-J395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96">
        <f>H396/G396-J396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97">
        <f>H397/G397-J397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98">
        <f>H398/G398-J398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399">
        <f>H399/G399-J399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00">
        <f>H400/G400-J400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01">
        <f>H401/G401-J401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02">
        <f>H402/G402-J402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03">
        <f>H403/G403-J403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04">
        <f>H404/G404-J404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05">
        <f>H405/G405-J405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06">
        <f>H406/G406-J406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07">
        <f>H407/G407-J407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08">
        <f>H408/G408-J408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09">
        <f>H409/G409-J409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10">
        <f>H410/G410-J410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11">
        <f>H411/G411-J411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12">
        <f>H412/G412-J412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13">
        <f>H413/G413-J413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14">
        <f>H414/G414-J414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15">
        <f>H415/G415-J415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16">
        <f>H416/G416-J416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17">
        <f>H417/G417-J417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18">
        <f>H418/G418-J418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19">
        <f>H419/G419-J419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20">
        <f>H420/G420-J420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21">
        <f>H421/G421-J421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22">
        <f>H422/G422-J422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23">
        <f>H423/G423-J423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24">
        <f>H424/G424-J424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25">
        <f>H425/G425-J425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26">
        <f>H426/G426-J426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27">
        <f>H427/G427-J427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28">
        <f>H428/G428-J428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29">
        <f>H429/G429-J429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30">
        <f>H430/G430-J430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31">
        <f>H431/G431-J431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32">
        <f>H432/G432-J432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33">
        <f>H433/G433-J433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34">
        <f>H434/G434-J434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35">
        <f>H435/G435-J435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36">
        <f>H436/G436-J436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37">
        <f>H437/G437-J437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38">
        <f>H438/G438-J438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39">
        <f>H439/G439-J439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40">
        <f>H440/G440-J440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41">
        <f>H441/G441-J441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42">
        <f>H442/G442-J442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43">
        <f>H443/G443-J443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44">
        <f>H444/G444-J444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45">
        <f>H445/G445-J445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46">
        <f>H446/G446-J446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47">
        <f>H447/G447-J447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48">
        <f>H448/G448-J448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49">
        <f>H449/G449-J449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50">
        <f>H450/G450-J450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51">
        <f>H451/G451-J451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52">
        <f>H452/G452-J452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53">
        <f>H453/G453-J453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54">
        <f>H454/G454-J454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55">
        <f>H455/G455-J455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56">
        <f>H456/G456-J456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57">
        <f>H457/G457-J457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58">
        <f>H458/G458-J458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59">
        <f>H459/G459-J459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60">
        <f>H460/G460-J460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61">
        <f>H461/G461-J461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62">
        <f>H462/G462-J462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63">
        <f>H463/G463-J463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64">
        <f>H464/G464-J464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65">
        <f>H465/G465-J465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66">
        <f>H466/G466-J466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67">
        <f>H467/G467-J467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68">
        <f>H468/G468-J468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69">
        <f>H469/G469-J469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70">
        <f>H470/G470-J470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71">
        <f>H471/G471-J471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72">
        <f>H472/G472-J472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73">
        <f>H473/G473-J473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74">
        <f>H474/G474-J474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75">
        <f>H475/G475-J475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76">
        <f>H476/G476-J476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77">
        <f>H477/G477-J477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78">
        <f>H478/G478-J478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79">
        <f>H479/G479-J479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80">
        <f>H480/G480-J480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81">
        <f>H481/G481-J481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82">
        <f>H482/G482-J482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83">
        <f>H483/G483-J483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84">
        <f>H484/G484-J484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85">
        <f>H485/G485-J485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86">
        <f>H486/G486-J486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87">
        <f>H487/G487-J487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88">
        <f>H488/G488-J488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89">
        <f>H489/G489-J489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90">
        <f>H490/G490-J490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91">
        <f>H491/G491-J491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92">
        <f>H492/G492-J492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93">
        <f>H493/G493-J493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94">
        <f>H494/G494-J494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95">
        <f>H495/G495-J495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96">
        <f>H496/G496-J496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97">
        <f>H497/G497-J497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98">
        <f>H498/G498-J498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499">
        <f>H499/G499-J499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500">
        <f>H500/G500-J500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501">
        <f>H501/G501-J501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502">
        <f>H502/G502-J502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503">
        <f>H503/G503-J503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504">
        <f>H504/G504-J504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505">
        <f>H505/G505-J505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506">
        <f>H506/G506-J506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507">
        <f>H507/G507-J507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508">
        <f>H508/G508-J508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509">
        <f>H509/G509-J509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510">
        <f>H510/G510-J510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511">
        <f>H511/G511-J511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512">
        <f>H512/G512-J512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513">
        <f>H513/G513-J513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514">
        <f>H514/G514-J514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515">
        <f>H515/G515-J515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516">
        <f>H516/G516-J516</f>
      </nc>
      <ndxf>
        <font>
          <b/>
          <sz val="12"/>
          <name val="Times New Roman"/>
          <scheme val="none"/>
        </font>
        <numFmt numFmtId="165" formatCode="0.0%"/>
      </ndxf>
    </rcc>
    <rcc rId="0" sId="2" dxf="1">
      <nc r="K517">
        <f>H517/G517-J517</f>
      </nc>
      <ndxf>
        <font>
          <b/>
          <sz val="12"/>
          <name val="Times New Roman"/>
          <scheme val="none"/>
        </font>
        <numFmt numFmtId="165" formatCode="0.0%"/>
      </ndxf>
    </rcc>
    <rfmt sheetId="2" sqref="K519" start="0" length="0">
      <dxf>
        <font>
          <sz val="12"/>
          <name val="Times New Roman"/>
          <scheme val="none"/>
        </font>
      </dxf>
    </rfmt>
    <rfmt sheetId="2" sqref="K521" start="0" length="0">
      <dxf>
        <font>
          <b/>
          <sz val="12"/>
          <name val="Times New Roman"/>
          <scheme val="none"/>
        </font>
      </dxf>
    </rfmt>
  </rrc>
  <rcc rId="8353" sId="2">
    <oc r="J111">
      <f>IF(G111=0,"-",H111/G111)</f>
    </oc>
    <nc r="J111">
      <f>IF(G111=0,"-",H111/G111)</f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G5:H516">
    <dxf>
      <numFmt numFmtId="4" formatCode="#,##0.00"/>
    </dxf>
  </rfmt>
  <rcc rId="8354" sId="2" numFmtId="4">
    <oc r="H511">
      <v>58382.5</v>
    </oc>
    <nc r="H511">
      <v>63939.7</v>
    </nc>
  </rcc>
  <rcc rId="8355" sId="2" numFmtId="4">
    <oc r="H506">
      <v>38269.9</v>
    </oc>
    <nc r="H506">
      <v>42963.9</v>
    </nc>
  </rcc>
  <rcc rId="8356" sId="2" numFmtId="4">
    <oc r="H507">
      <v>1192.3</v>
    </oc>
    <nc r="H507">
      <v>1228.4000000000001</v>
    </nc>
  </rcc>
  <rcc rId="8357" sId="2" numFmtId="4">
    <oc r="G497">
      <v>8544.2999999999993</v>
    </oc>
    <nc r="G497">
      <v>8555.7999999999993</v>
    </nc>
  </rcc>
  <rcc rId="8358" sId="2" numFmtId="4">
    <oc r="H498">
      <v>420.4</v>
    </oc>
    <nc r="H498">
      <v>491.1</v>
    </nc>
  </rcc>
  <rcc rId="8359" sId="2" numFmtId="4">
    <oc r="H497">
      <v>6013.1</v>
    </oc>
    <nc r="H497">
      <v>6572.8</v>
    </nc>
  </rcc>
  <rcc rId="8360" sId="2" numFmtId="4">
    <oc r="H494">
      <v>8073</v>
    </oc>
    <nc r="H494">
      <v>8561.4</v>
    </nc>
  </rcc>
  <rcc rId="8361" sId="2" numFmtId="4">
    <oc r="H493">
      <v>1054.7</v>
    </oc>
    <nc r="H493">
      <v>1157.4000000000001</v>
    </nc>
  </rcc>
  <rcc rId="8362" sId="2" numFmtId="4">
    <oc r="H492">
      <v>28520</v>
    </oc>
    <nc r="H492">
      <v>30701.4</v>
    </nc>
  </rcc>
  <rcc rId="8363" sId="2" numFmtId="4">
    <oc r="H488">
      <v>40265.699999999997</v>
    </oc>
    <nc r="H488">
      <v>43748.2</v>
    </nc>
  </rcc>
  <rcc rId="8364" sId="2" numFmtId="4">
    <oc r="H490">
      <v>11745.3</v>
    </oc>
    <nc r="H490">
      <v>12777</v>
    </nc>
  </rcc>
  <rcc rId="8365" sId="2" numFmtId="4">
    <oc r="H484">
      <v>2420.3000000000002</v>
    </oc>
    <nc r="H484">
      <v>6507.8</v>
    </nc>
  </rcc>
  <rcc rId="8366" sId="2" numFmtId="4">
    <oc r="G476">
      <v>1100498.8</v>
    </oc>
    <nc r="G476">
      <v>1202588.7</v>
    </nc>
  </rcc>
  <rcc rId="8367" sId="2" numFmtId="4">
    <oc r="G477">
      <v>34063.5</v>
    </oc>
    <nc r="G477">
      <v>27074</v>
    </nc>
  </rcc>
  <rcc rId="8368" sId="2" numFmtId="4">
    <oc r="H477">
      <v>22555</v>
    </oc>
    <nc r="H477">
      <v>25459.7</v>
    </nc>
  </rcc>
  <rcc rId="8369" sId="2" numFmtId="4">
    <oc r="H476">
      <v>867917.9</v>
    </oc>
    <nc r="H476">
      <v>978093.3</v>
    </nc>
  </rcc>
  <rcc rId="8370" sId="2" numFmtId="4">
    <oc r="H470">
      <v>24790.400000000001</v>
    </oc>
    <nc r="H470">
      <v>55919.8</v>
    </nc>
  </rcc>
  <rcc rId="8371" sId="2" numFmtId="4">
    <oc r="H465">
      <v>66335.100000000006</v>
    </oc>
    <nc r="H465">
      <v>76838.600000000006</v>
    </nc>
  </rcc>
  <rcc rId="8372" sId="2" numFmtId="4">
    <oc r="H459">
      <v>18270.099999999999</v>
    </oc>
    <nc r="H459">
      <v>18659.5</v>
    </nc>
  </rcc>
  <rcc rId="8373" sId="2" numFmtId="4">
    <oc r="H460">
      <v>174.8</v>
    </oc>
    <nc r="H460">
      <v>197.3</v>
    </nc>
  </rcc>
  <rcc rId="8374" sId="2" numFmtId="4">
    <oc r="H456">
      <v>7302.5</v>
    </oc>
    <nc r="H456">
      <v>8066</v>
    </nc>
  </rcc>
  <rcc rId="8375" sId="2" numFmtId="4">
    <oc r="H454">
      <v>26615.1</v>
    </oc>
    <nc r="H454">
      <v>29456.1</v>
    </nc>
  </rcc>
  <rcc rId="8376" sId="2" numFmtId="4">
    <oc r="H450">
      <v>1442.3</v>
    </oc>
    <nc r="H450">
      <v>1581.3</v>
    </nc>
  </rcc>
  <rcc rId="8377" sId="2" numFmtId="4">
    <oc r="H444">
      <v>10.5</v>
    </oc>
    <nc r="H444">
      <v>11.8</v>
    </nc>
  </rcc>
  <rcc rId="8378" sId="2" numFmtId="4">
    <oc r="H443">
      <v>34.799999999999997</v>
    </oc>
    <nc r="H443">
      <v>39.1</v>
    </nc>
  </rcc>
  <rcc rId="8379" sId="2">
    <oc r="H440">
      <f>H441+H445+H448</f>
    </oc>
    <nc r="H440">
      <f>H441+H445+H448</f>
    </nc>
  </rcc>
  <rcc rId="8380" sId="2" numFmtId="4">
    <oc r="H447">
      <v>15.9</v>
    </oc>
    <nc r="H447">
      <v>2941.4</v>
    </nc>
  </rcc>
  <rcc rId="8381" sId="2" numFmtId="4">
    <oc r="H439">
      <v>3785.5</v>
    </oc>
    <nc r="H439">
      <v>5339.7</v>
    </nc>
  </rcc>
  <rcc rId="8382" sId="2" numFmtId="4">
    <oc r="G436">
      <v>24815.1</v>
    </oc>
    <nc r="G436">
      <v>24894.9</v>
    </nc>
  </rcc>
  <rcc rId="8383" sId="2" numFmtId="4">
    <oc r="H436">
      <v>15976.1</v>
    </oc>
    <nc r="H436">
      <v>17121.900000000001</v>
    </nc>
  </rcc>
  <rcc rId="8384" sId="2" numFmtId="4">
    <oc r="G434">
      <v>543210.9</v>
    </oc>
    <nc r="G434">
      <v>546162.1</v>
    </nc>
  </rcc>
  <rcc rId="8385" sId="2" numFmtId="4">
    <oc r="H431">
      <v>737.9</v>
    </oc>
    <nc r="H431">
      <v>765.8</v>
    </nc>
  </rcc>
  <rcc rId="8386" sId="2" numFmtId="4">
    <oc r="G428">
      <v>544177.69999999995</v>
    </oc>
    <nc r="G428">
      <v>541677.69999999995</v>
    </nc>
  </rcc>
  <rcc rId="8387" sId="2" numFmtId="4">
    <oc r="H430">
      <v>107546.4</v>
    </oc>
    <nc r="H430">
      <v>120710.8</v>
    </nc>
  </rcc>
  <rcc rId="8388" sId="2" numFmtId="4">
    <oc r="H428">
      <v>418213.6</v>
    </oc>
    <nc r="H428">
      <v>457513.2</v>
    </nc>
  </rcc>
  <rcc rId="8389" sId="2" numFmtId="4">
    <oc r="H426">
      <v>3076.8</v>
    </oc>
    <nc r="H426">
      <v>3373.4</v>
    </nc>
  </rcc>
  <rcc rId="8390" sId="2" numFmtId="4">
    <oc r="H423">
      <v>3651.8</v>
    </oc>
    <nc r="H423">
      <v>4192.2</v>
    </nc>
  </rcc>
  <rcc rId="8391" sId="2" numFmtId="4">
    <oc r="H419">
      <v>620</v>
    </oc>
    <nc r="H419">
      <v>672.2</v>
    </nc>
  </rcc>
  <rcc rId="8392" sId="2" numFmtId="4">
    <oc r="H417">
      <v>37652.400000000001</v>
    </oc>
    <nc r="H417">
      <v>41832.6</v>
    </nc>
  </rcc>
  <rcc rId="8393" sId="2" numFmtId="4">
    <oc r="H414">
      <v>219.6</v>
    </oc>
    <nc r="H414">
      <v>251.9</v>
    </nc>
  </rcc>
  <rcc rId="8394" sId="2" numFmtId="4">
    <oc r="H434">
      <v>336971.6</v>
    </oc>
    <nc r="H434">
      <v>361155.2</v>
    </nc>
  </rcc>
  <rcc rId="8395" sId="2" numFmtId="4">
    <oc r="H406">
      <v>497.9</v>
    </oc>
    <nc r="H406">
      <v>498.8</v>
    </nc>
  </rcc>
  <rcc rId="8396" sId="2" numFmtId="4">
    <oc r="G402">
      <v>12229.4</v>
    </oc>
    <nc r="G402">
      <v>11156.8</v>
    </nc>
  </rcc>
  <rcc rId="8397" sId="2" numFmtId="4">
    <oc r="H403">
      <v>660.3</v>
    </oc>
    <nc r="H403">
      <v>731.3</v>
    </nc>
  </rcc>
  <rcc rId="8398" sId="2" numFmtId="4">
    <oc r="H402">
      <v>6986.6</v>
    </oc>
    <nc r="H402">
      <v>7754.7</v>
    </nc>
  </rcc>
  <rcc rId="8399" sId="2" numFmtId="4">
    <oc r="H397">
      <v>24057.3</v>
    </oc>
    <nc r="H397">
      <v>26349</v>
    </nc>
  </rcc>
  <rcc rId="8400" sId="2" numFmtId="4">
    <oc r="G398">
      <v>1196.0999999999999</v>
    </oc>
    <nc r="G398">
      <v>1290.3</v>
    </nc>
  </rcc>
  <rcc rId="8401" sId="2" numFmtId="4">
    <oc r="H399">
      <v>6777.7</v>
    </oc>
    <nc r="H399">
      <v>7190.3</v>
    </nc>
  </rcc>
  <rcc rId="8402" sId="2" numFmtId="4">
    <oc r="H398">
      <v>916</v>
    </oc>
    <nc r="H398">
      <v>933.1</v>
    </nc>
  </rcc>
  <rcc rId="8403" sId="2" numFmtId="4">
    <oc r="G393">
      <v>135435.4</v>
    </oc>
    <nc r="G393">
      <v>140679.79999999999</v>
    </nc>
  </rcc>
  <rcc rId="8404" sId="2" numFmtId="4">
    <oc r="G394">
      <v>5396.6</v>
    </oc>
    <nc r="G394">
      <v>5557.4</v>
    </nc>
  </rcc>
  <rcc rId="8405" sId="2" numFmtId="4">
    <oc r="H395">
      <v>36902.699999999997</v>
    </oc>
    <nc r="H395">
      <v>40758.1</v>
    </nc>
  </rcc>
  <rcc rId="8406" sId="2" numFmtId="4">
    <oc r="H393">
      <v>127295.5</v>
    </oc>
    <nc r="H393">
      <v>140626.4</v>
    </nc>
  </rcc>
  <rcc rId="8407" sId="2" numFmtId="4">
    <oc r="H394">
      <v>5178.2</v>
    </oc>
    <nc r="H394">
      <v>5188.1000000000004</v>
    </nc>
  </rcc>
  <rcc rId="8408" sId="2">
    <oc r="H390">
      <f>H391+H400+H404+H407</f>
    </oc>
    <nc r="H390">
      <f>H391+H400+H404+H407</f>
    </nc>
  </rcc>
  <rcc rId="8409" sId="2" numFmtId="4">
    <oc r="H409">
      <v>30010.2</v>
    </oc>
    <nc r="H409">
      <v>30581.7</v>
    </nc>
  </rcc>
  <rcc rId="8410" sId="2" numFmtId="4">
    <oc r="G388">
      <v>681935.61</v>
    </oc>
    <nc r="G388">
      <v>686404.3</v>
    </nc>
  </rcc>
  <rcc rId="8411" sId="2" numFmtId="4">
    <oc r="G389">
      <v>21880.69</v>
    </oc>
    <nc r="G389">
      <v>20851.099999999999</v>
    </nc>
  </rcc>
  <rcc rId="8412" sId="2" numFmtId="4">
    <oc r="H389">
      <v>16409.7</v>
    </oc>
    <nc r="H389">
      <v>17481.5</v>
    </nc>
  </rcc>
  <rcc rId="8413" sId="2" numFmtId="4">
    <oc r="H388">
      <v>550883.1</v>
    </oc>
    <nc r="H388">
      <v>630172.1</v>
    </nc>
  </rcc>
  <rcc rId="8414" sId="2" numFmtId="4">
    <oc r="H374">
      <v>36746.6</v>
    </oc>
    <nc r="H374">
      <v>39591.5</v>
    </nc>
  </rcc>
  <rcc rId="8415" sId="2" numFmtId="4">
    <oc r="H373">
      <v>29220.9</v>
    </oc>
    <nc r="H373">
      <v>32397</v>
    </nc>
  </rcc>
  <rcc rId="8416" sId="2" numFmtId="4">
    <oc r="H369">
      <v>3305.3</v>
    </oc>
    <nc r="H369">
      <v>3636.1</v>
    </nc>
  </rcc>
  <rcc rId="8417" sId="2" numFmtId="4">
    <oc r="G365">
      <v>259166.7</v>
    </oc>
    <nc r="G365">
      <v>258974.4</v>
    </nc>
  </rcc>
  <rcc rId="8418" sId="2" numFmtId="4">
    <oc r="H366">
      <v>2623.8</v>
    </oc>
    <nc r="H366">
      <v>2913.7</v>
    </nc>
  </rcc>
  <rcc rId="8419" sId="2" numFmtId="4">
    <oc r="H365">
      <v>242788.2</v>
    </oc>
    <nc r="H365">
      <v>244178.8</v>
    </nc>
  </rcc>
  <rcc rId="8420" sId="2" numFmtId="4">
    <oc r="G359">
      <v>5657.6</v>
    </oc>
    <nc r="G359">
      <v>5745.9</v>
    </nc>
  </rcc>
  <rcc rId="8421" sId="2" numFmtId="4">
    <oc r="H361">
      <v>29459.8</v>
    </oc>
    <nc r="H361">
      <v>31860.7</v>
    </nc>
  </rcc>
  <rcc rId="8422" sId="2" numFmtId="4">
    <oc r="H360">
      <v>187.7</v>
    </oc>
    <nc r="H360">
      <v>266.5</v>
    </nc>
  </rcc>
  <rcc rId="8423" sId="2" numFmtId="4">
    <oc r="H359">
      <v>2843.2</v>
    </oc>
    <nc r="H359">
      <v>3192.5</v>
    </nc>
  </rcc>
  <rcc rId="8424" sId="2" numFmtId="4">
    <oc r="H358">
      <v>102294.2</v>
    </oc>
    <nc r="H358">
      <v>111200.4</v>
    </nc>
  </rcc>
  <rcc rId="8425" sId="2" numFmtId="4">
    <oc r="H354">
      <v>5485.9</v>
    </oc>
    <nc r="H354">
      <v>6096</v>
    </nc>
  </rcc>
  <rcc rId="8426" sId="2" numFmtId="4">
    <oc r="H353">
      <v>191963.9</v>
    </oc>
    <nc r="H353">
      <v>208505.5</v>
    </nc>
  </rcc>
  <rcc rId="8427" sId="2" numFmtId="4">
    <oc r="H356">
      <v>55949.4</v>
    </oc>
    <nc r="H356">
      <v>60952.800000000003</v>
    </nc>
  </rcc>
  <rcc rId="8428" sId="2" numFmtId="4">
    <oc r="H349">
      <v>4006.4</v>
    </oc>
    <nc r="H349">
      <v>4162.3999999999996</v>
    </nc>
  </rcc>
  <rcc rId="8429" sId="2" numFmtId="4">
    <oc r="G345">
      <v>17210.5</v>
    </oc>
    <nc r="G345">
      <v>17234.3</v>
    </nc>
  </rcc>
  <rcc rId="8430" sId="2" numFmtId="4">
    <oc r="H345">
      <v>10366.9</v>
    </oc>
    <nc r="H345">
      <v>10423.5</v>
    </nc>
  </rcc>
  <rcc rId="8431" sId="2" numFmtId="4">
    <oc r="H344">
      <v>79632.7</v>
    </oc>
    <nc r="H344">
      <v>89089</v>
    </nc>
  </rcc>
  <rcc rId="8432" sId="2" numFmtId="4">
    <oc r="H340">
      <v>1437.5</v>
    </oc>
    <nc r="H340">
      <v>2012.5</v>
    </nc>
  </rcc>
  <rcc rId="8433" sId="2" numFmtId="4">
    <oc r="G338">
      <v>4712.8</v>
    </oc>
    <nc r="G338">
      <v>4793.1000000000004</v>
    </nc>
  </rcc>
  <rcc rId="8434" sId="2" numFmtId="4">
    <oc r="H338">
      <v>2688.1</v>
    </oc>
    <nc r="H338">
      <v>3198.6</v>
    </nc>
  </rcc>
  <rcc rId="8435" sId="2" numFmtId="4">
    <oc r="G330">
      <v>3290.9</v>
    </oc>
    <nc r="G330">
      <v>3430.7</v>
    </nc>
  </rcc>
  <rcc rId="8436" sId="2">
    <oc r="H328">
      <f>H329</f>
    </oc>
    <nc r="H328">
      <f>H329</f>
    </nc>
  </rcc>
  <rcc rId="8437" sId="2" numFmtId="4">
    <oc r="H330">
      <v>2753.5</v>
    </oc>
    <nc r="H330">
      <v>2864.8</v>
    </nc>
  </rcc>
  <rcc rId="8438" sId="2" numFmtId="4">
    <oc r="G318">
      <v>161574.20000000001</v>
    </oc>
    <nc r="G318">
      <v>160812.9</v>
    </nc>
  </rcc>
  <rcc rId="8439" sId="2" numFmtId="4">
    <oc r="H320">
      <v>72678.8</v>
    </oc>
    <nc r="H320">
      <v>83668.899999999994</v>
    </nc>
  </rcc>
  <rcc rId="8440" sId="2" numFmtId="4">
    <oc r="H319">
      <v>13784</v>
    </oc>
    <nc r="H319">
      <v>13970.7</v>
    </nc>
  </rcc>
  <rcc rId="8441" sId="2" numFmtId="4">
    <oc r="H318">
      <v>128734.9</v>
    </oc>
    <nc r="H318">
      <v>139742.1</v>
    </nc>
  </rcc>
  <rcc rId="8442" sId="2" numFmtId="4">
    <oc r="G313">
      <v>1185237.8</v>
    </oc>
    <nc r="G313">
      <v>1157991</v>
    </nc>
  </rcc>
  <rcc rId="8443" sId="2" numFmtId="4">
    <oc r="G314">
      <v>31166.799999999999</v>
    </oc>
    <nc r="G314">
      <v>31333.8</v>
    </nc>
  </rcc>
  <rcc rId="8444" sId="2" numFmtId="4">
    <oc r="H316">
      <v>0</v>
    </oc>
    <nc r="H316">
      <v>112.3</v>
    </nc>
  </rcc>
  <rcc rId="8445" sId="2" numFmtId="4">
    <oc r="H315">
      <v>237725.4</v>
    </oc>
    <nc r="H315">
      <v>264548.09999999998</v>
    </nc>
  </rcc>
  <rcc rId="8446" sId="2" numFmtId="4">
    <oc r="H314">
      <v>22886.400000000001</v>
    </oc>
    <nc r="H314">
      <v>24711.7</v>
    </nc>
  </rcc>
  <rcc rId="8447" sId="2" numFmtId="4">
    <oc r="H313">
      <v>794167.1</v>
    </oc>
    <nc r="H313">
      <v>891745.9</v>
    </nc>
  </rcc>
  <rcc rId="8448" sId="2" numFmtId="4">
    <oc r="H310">
      <v>8707.7000000000007</v>
    </oc>
    <nc r="H310">
      <v>12365.8</v>
    </nc>
  </rcc>
  <rcc rId="8449" sId="2" numFmtId="4">
    <oc r="G305">
      <v>317111</v>
    </oc>
    <nc r="G305">
      <v>316162</v>
    </nc>
  </rcc>
  <rcc rId="8450" sId="2" numFmtId="4">
    <oc r="G306">
      <v>6248.2</v>
    </oc>
    <nc r="G306">
      <v>6651.8</v>
    </nc>
  </rcc>
  <rcc rId="8451" sId="2" numFmtId="4">
    <oc r="H306">
      <v>5846.4</v>
    </oc>
    <nc r="H306">
      <v>5864.7</v>
    </nc>
  </rcc>
  <rcc rId="8452" sId="2" numFmtId="4">
    <oc r="H305">
      <v>233516.7</v>
    </oc>
    <nc r="H305">
      <v>258409.9</v>
    </nc>
  </rcc>
  <rcc rId="8453" sId="2" numFmtId="4">
    <oc r="H303">
      <v>104348.9</v>
    </oc>
    <nc r="H303">
      <v>112649.7</v>
    </nc>
  </rcc>
  <rcc rId="8454" sId="2" numFmtId="4">
    <oc r="H302">
      <v>4669032.5</v>
    </oc>
    <nc r="H302">
      <v>5145891.5999999996</v>
    </nc>
  </rcc>
  <rcc rId="8455" sId="2" numFmtId="4">
    <oc r="G303">
      <v>136077.9</v>
    </oc>
    <nc r="G303">
      <v>128103.2</v>
    </nc>
  </rcc>
  <rcc rId="8456" sId="2" numFmtId="4">
    <oc r="G302">
      <v>6296109.9000000004</v>
    </oc>
    <nc r="G302">
      <v>6196083.9000000004</v>
    </nc>
  </rcc>
  <rcc rId="8457" sId="2" numFmtId="4">
    <oc r="H299">
      <v>105374.5</v>
    </oc>
    <nc r="H299">
      <v>114690.3</v>
    </nc>
  </rcc>
  <rcc rId="8458" sId="2" numFmtId="4">
    <oc r="G294">
      <v>815931.3</v>
    </oc>
    <nc r="G294">
      <v>816931.3</v>
    </nc>
  </rcc>
  <rcc rId="8459" sId="2" numFmtId="4">
    <oc r="H295">
      <v>16714.099999999999</v>
    </oc>
    <nc r="H295">
      <v>21840.6</v>
    </nc>
  </rcc>
  <rcc rId="8460" sId="2" numFmtId="4">
    <oc r="H294">
      <v>592041.9</v>
    </oc>
    <nc r="H294">
      <v>663724.69999999995</v>
    </nc>
  </rcc>
  <rcc rId="8461" sId="2" numFmtId="4">
    <oc r="G291">
      <v>4269728.3</v>
    </oc>
    <nc r="G291">
      <v>4268908.8</v>
    </nc>
  </rcc>
  <rcc rId="8462" sId="2" numFmtId="4">
    <oc r="H292">
      <v>105452.5</v>
    </oc>
    <nc r="H292">
      <v>111903.2</v>
    </nc>
  </rcc>
  <rcc rId="8463" sId="2" numFmtId="4">
    <oc r="H291">
      <v>3125708.1</v>
    </oc>
    <nc r="H291">
      <v>3455674.2</v>
    </nc>
  </rcc>
  <rcc rId="8464" sId="2" numFmtId="4">
    <oc r="H288">
      <v>83589</v>
    </oc>
    <nc r="H288">
      <v>132054.29999999999</v>
    </nc>
  </rcc>
  <rcc rId="8465" sId="2" numFmtId="4">
    <oc r="H280">
      <v>4855.2</v>
    </oc>
    <nc r="H280">
      <v>5136.8999999999996</v>
    </nc>
  </rcc>
  <rcc rId="8466" sId="2" numFmtId="4">
    <oc r="H277">
      <v>7078.6</v>
    </oc>
    <nc r="H277">
      <v>8196</v>
    </nc>
  </rcc>
  <rcc rId="8467" sId="2" numFmtId="4">
    <oc r="H275">
      <v>24547.4</v>
    </oc>
    <nc r="H275">
      <v>28161.200000000001</v>
    </nc>
  </rcc>
  <rcc rId="8468" sId="2" numFmtId="4">
    <oc r="H271">
      <v>12054.2</v>
    </oc>
    <nc r="H271">
      <v>13567.5</v>
    </nc>
  </rcc>
  <rcc rId="8469" sId="2" numFmtId="4">
    <oc r="G267">
      <v>741.2</v>
    </oc>
    <nc r="G267"/>
  </rcc>
  <rcc rId="8470" sId="2" numFmtId="4">
    <oc r="G268">
      <v>317.60000000000002</v>
    </oc>
    <nc r="G268"/>
  </rcc>
  <rcc rId="8471" sId="2" numFmtId="4">
    <oc r="H263">
      <v>69802.399999999994</v>
    </oc>
    <nc r="H263">
      <v>133008.5</v>
    </nc>
  </rcc>
  <rcc rId="8472" sId="2" numFmtId="4">
    <oc r="H252">
      <v>809.4</v>
    </oc>
    <nc r="H252">
      <v>829.6</v>
    </nc>
  </rcc>
  <rcc rId="8473" sId="2" numFmtId="4">
    <oc r="H249">
      <v>4275.8999999999996</v>
    </oc>
    <nc r="H249">
      <v>4692.6000000000004</v>
    </nc>
  </rcc>
  <rcc rId="8474" sId="2" numFmtId="4">
    <oc r="H248">
      <v>47199.8</v>
    </oc>
    <nc r="H248">
      <v>51741.1</v>
    </nc>
  </rcc>
  <rcc rId="8475" sId="2" numFmtId="4">
    <oc r="G248">
      <v>77742</v>
    </oc>
    <nc r="G248">
      <v>80225</v>
    </nc>
  </rcc>
  <rcc rId="8476" sId="2" numFmtId="4">
    <oc r="H244">
      <v>47517</v>
    </oc>
    <nc r="H244">
      <v>51358</v>
    </nc>
  </rcc>
  <rcc rId="8477" sId="2" numFmtId="4">
    <oc r="H243">
      <v>3480.8</v>
    </oc>
    <nc r="H243">
      <v>3543.4</v>
    </nc>
  </rcc>
  <rcc rId="8478" sId="2" numFmtId="4">
    <oc r="H242">
      <v>163698.20000000001</v>
    </oc>
    <nc r="H242">
      <v>177774.8</v>
    </nc>
  </rcc>
  <rcc rId="8479" sId="2" numFmtId="4">
    <oc r="G244">
      <v>57982</v>
    </oc>
    <nc r="G244">
      <v>57985.9</v>
    </nc>
  </rcc>
  <rcc rId="8480" sId="2" numFmtId="4">
    <oc r="G242">
      <v>199717.1</v>
    </oc>
    <nc r="G242">
      <v>199717.5</v>
    </nc>
  </rcc>
  <rcc rId="8481" sId="2" numFmtId="4">
    <oc r="H239">
      <v>1968.5</v>
    </oc>
    <nc r="H239">
      <v>2027.8</v>
    </nc>
  </rcc>
  <rcc rId="8482" sId="2" numFmtId="4">
    <oc r="H240">
      <v>19096.8</v>
    </oc>
    <nc r="H240">
      <v>20965</v>
    </nc>
  </rcc>
  <rcc rId="8483" sId="2" numFmtId="4">
    <oc r="H238">
      <v>65469.1</v>
    </oc>
    <nc r="H238">
      <v>72510.8</v>
    </nc>
  </rcc>
  <rcc rId="8484" sId="2" numFmtId="4">
    <oc r="H226">
      <v>3081.8</v>
    </oc>
    <nc r="H226">
      <v>3520.6</v>
    </nc>
  </rcc>
  <rcc rId="8485" sId="2" numFmtId="4">
    <oc r="H225">
      <v>507123.3</v>
    </oc>
    <nc r="H225">
      <v>632851</v>
    </nc>
  </rcc>
  <rrc rId="8486" sId="2" ref="A216:XFD216" action="insertRow"/>
  <rcc rId="8487" sId="2">
    <nc r="F216" t="inlineStr">
      <is>
        <t>811</t>
      </is>
    </nc>
  </rcc>
  <rcc rId="8488" sId="2">
    <oc r="G215">
      <f>G217+G218</f>
    </oc>
    <nc r="G215">
      <f>G217+G216</f>
    </nc>
  </rcc>
  <rcc rId="8489" sId="2">
    <oc r="H215">
      <f>H217</f>
    </oc>
    <nc r="H215">
      <f>H217+H216</f>
    </nc>
  </rcc>
  <rcc rId="8490" sId="2" numFmtId="4">
    <oc r="G218">
      <v>200000.4</v>
    </oc>
    <nc r="G218"/>
  </rcc>
  <rcc rId="8491" sId="2" numFmtId="4">
    <nc r="G216">
      <v>1564.8</v>
    </nc>
  </rcc>
  <rcc rId="8492" sId="2" numFmtId="4">
    <nc r="H216">
      <v>0</v>
    </nc>
  </rcc>
  <rfmt sheetId="2" sqref="A216:H216" start="0" length="2147483647">
    <dxf>
      <font>
        <b val="0"/>
      </font>
    </dxf>
  </rfmt>
  <rcc rId="8493" sId="2" numFmtId="4">
    <oc r="G217">
      <v>710480.2</v>
    </oc>
    <nc r="G217">
      <v>708651.9</v>
    </nc>
  </rcc>
  <rcc rId="8494" sId="2" numFmtId="4">
    <oc r="H217">
      <v>217345.2</v>
    </oc>
    <nc r="H217">
      <v>244272.5</v>
    </nc>
  </rcc>
  <rrc rId="8495" sId="2" ref="A214:XFD214" action="insertRow"/>
  <rrc rId="8496" sId="2" ref="A214:XFD214" action="insertRow"/>
  <rrc rId="8497" sId="2" ref="A214:XFD214" action="insertRow"/>
  <rcc rId="8498" sId="2">
    <nc r="F214" t="inlineStr">
      <is>
        <t>400</t>
      </is>
    </nc>
  </rcc>
  <rcc rId="8499" sId="2">
    <nc r="F215" t="inlineStr">
      <is>
        <t>460</t>
      </is>
    </nc>
  </rcc>
  <rcc rId="8500" sId="2">
    <nc r="F216" t="inlineStr">
      <is>
        <t>466</t>
      </is>
    </nc>
  </rcc>
  <rcc rId="8501" sId="2" numFmtId="4">
    <nc r="G216">
      <v>200000.4</v>
    </nc>
  </rcc>
  <rcc rId="8502" sId="2">
    <nc r="G215">
      <f>G216</f>
    </nc>
  </rcc>
  <rcc rId="8503" sId="2">
    <nc r="G214">
      <f>G215</f>
    </nc>
  </rcc>
  <rcc rId="8504" sId="2">
    <nc r="H215">
      <f>H216</f>
    </nc>
  </rcc>
  <rcc rId="8505" sId="2">
    <nc r="H214">
      <f>H215</f>
    </nc>
  </rcc>
  <rcc rId="8506" sId="2" numFmtId="4">
    <nc r="H216">
      <v>14532.2</v>
    </nc>
  </rcc>
  <rcc rId="8507" sId="2">
    <nc r="E214" t="inlineStr">
      <is>
        <t>00 0 00 00000</t>
      </is>
    </nc>
  </rcc>
  <rcc rId="8508" sId="2">
    <nc r="E215" t="inlineStr">
      <is>
        <t>00 0 00 00000</t>
      </is>
    </nc>
  </rcc>
  <rcc rId="8509" sId="2">
    <nc r="E216" t="inlineStr">
      <is>
        <t>00 0 00 00000</t>
      </is>
    </nc>
  </rcc>
  <rcc rId="8510" sId="2">
    <nc r="D214" t="inlineStr">
      <is>
        <t>0502</t>
      </is>
    </nc>
  </rcc>
  <rcc rId="8511" sId="2">
    <nc r="D215" t="inlineStr">
      <is>
        <t>0502</t>
      </is>
    </nc>
  </rcc>
  <rcc rId="8512" sId="2">
    <nc r="D216" t="inlineStr">
      <is>
        <t>0502</t>
      </is>
    </nc>
  </rcc>
  <rcc rId="8513" sId="2">
    <nc r="B214">
      <v>200</v>
    </nc>
  </rcc>
  <rcc rId="8514" sId="2">
    <nc r="C214" t="inlineStr">
      <is>
        <t>000</t>
      </is>
    </nc>
  </rcc>
  <rcc rId="8515" sId="2">
    <nc r="B215">
      <v>200</v>
    </nc>
  </rcc>
  <rcc rId="8516" sId="2">
    <nc r="C215" t="inlineStr">
      <is>
        <t>000</t>
      </is>
    </nc>
  </rcc>
  <rcc rId="8517" sId="2">
    <nc r="B216">
      <v>200</v>
    </nc>
  </rcc>
  <rcc rId="8518" sId="2">
    <nc r="C216" t="inlineStr">
      <is>
        <t>000</t>
      </is>
    </nc>
  </rcc>
  <rcv guid="{EC1DDABA-87E5-4CA0-BDFA-3176D5C21D42}" action="delete"/>
  <rdn rId="0" localSheetId="1" customView="1" name="Z_EC1DDABA_87E5_4CA0_BDFA_3176D5C21D42_.wvu.PrintArea" hidden="1" oldHidden="1">
    <formula>доходы!$A$1:$G$72</formula>
    <oldFormula>доходы!$A$1:$G$72</oldFormula>
  </rdn>
  <rdn rId="0" localSheetId="1" customView="1" name="Z_EC1DDABA_87E5_4CA0_BDFA_3176D5C21D42_.wvu.PrintTitles" hidden="1" oldHidden="1">
    <formula>доходы!$12:$13</formula>
    <oldFormula>доходы!$12:$13</oldFormula>
  </rdn>
  <rdn rId="0" localSheetId="1" customView="1" name="Z_EC1DDABA_87E5_4CA0_BDFA_3176D5C21D42_.wvu.FilterData" hidden="1" oldHidden="1">
    <formula>доходы!$A$13:$GB$72</formula>
    <oldFormula>доходы!$A$13:$GB$72</oldFormula>
  </rdn>
  <rdn rId="0" localSheetId="2" customView="1" name="Z_EC1DDABA_87E5_4CA0_BDFA_3176D5C21D42_.wvu.PrintArea" hidden="1" oldHidden="1">
    <formula>расходы!$A$1:$H$529</formula>
    <oldFormula>расходы!$A$1:$J$529</oldFormula>
  </rdn>
  <rdn rId="0" localSheetId="2" customView="1" name="Z_EC1DDABA_87E5_4CA0_BDFA_3176D5C21D42_.wvu.PrintTitles" hidden="1" oldHidden="1">
    <formula>расходы!$4:$5</formula>
    <oldFormula>расходы!$4:$5</oldFormula>
  </rdn>
  <rdn rId="0" localSheetId="2" customView="1" name="Z_EC1DDABA_87E5_4CA0_BDFA_3176D5C21D42_.wvu.Cols" hidden="1" oldHidden="1">
    <formula>расходы!$I:$J</formula>
  </rdn>
  <rdn rId="0" localSheetId="2" customView="1" name="Z_EC1DDABA_87E5_4CA0_BDFA_3176D5C21D42_.wvu.FilterData" hidden="1" oldHidden="1">
    <formula>расходы!$A$6:$P$521</formula>
    <oldFormula>расходы!$A$6:$P$521</oldFormula>
  </rdn>
  <rdn rId="0" localSheetId="3" customView="1" name="Z_EC1DDABA_87E5_4CA0_BDFA_3176D5C21D42_.wvu.PrintArea" hidden="1" oldHidden="1">
    <formula>источники!$A$1:$E$30</formula>
    <oldFormula>источники!$A$1:$E$30</oldFormula>
  </rdn>
  <rdn rId="0" localSheetId="3" customView="1" name="Z_EC1DDABA_87E5_4CA0_BDFA_3176D5C21D42_.wvu.PrintTitles" hidden="1" oldHidden="1">
    <formula>источники!$3:$4</formula>
    <oldFormula>источники!$3:$4</oldFormula>
  </rdn>
  <rdn rId="0" localSheetId="4" customView="1" name="Z_EC1DDABA_87E5_4CA0_BDFA_3176D5C21D42_.wvu.Rows" hidden="1" oldHidden="1">
    <formula>'резервный фонд'!$32:$32</formula>
    <oldFormula>'резервный фонд'!$32:$32</oldFormula>
  </rdn>
  <rcv guid="{EC1DDABA-87E5-4CA0-BDFA-3176D5C21D42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29" sId="2" numFmtId="4">
    <oc r="H213">
      <v>2945.4</v>
    </oc>
    <nc r="H213">
      <v>3676.4</v>
    </nc>
  </rcc>
  <rcc rId="8530" sId="2" numFmtId="4">
    <oc r="H212">
      <v>69535.100000000006</v>
    </oc>
    <nc r="H212">
      <v>77834.3</v>
    </nc>
  </rcc>
  <rcc rId="8531" sId="2">
    <oc r="G209">
      <f>G210+G217</f>
    </oc>
    <nc r="G209">
      <f>G210+G217+G214</f>
    </nc>
  </rcc>
  <rcc rId="8532" sId="2">
    <oc r="H209">
      <f>H210+H217</f>
    </oc>
    <nc r="H209">
      <f>H210+H217+H214</f>
    </nc>
  </rcc>
  <rcc rId="8533" sId="2" numFmtId="4">
    <oc r="G212">
      <v>95969.5</v>
    </oc>
    <nc r="G212">
      <v>95969.600000000006</v>
    </nc>
  </rcc>
  <rcc rId="8534" sId="2" numFmtId="4">
    <oc r="G208">
      <v>297631.3</v>
    </oc>
    <nc r="G208">
      <v>303917.7</v>
    </nc>
  </rcc>
  <rcc rId="8535" sId="2" numFmtId="4">
    <oc r="H208">
      <v>291317.5</v>
    </oc>
    <nc r="H208">
      <v>301957.40000000002</v>
    </nc>
  </rcc>
  <rcc rId="8536" sId="2" numFmtId="4">
    <oc r="H204">
      <v>1253002.2</v>
    </oc>
    <nc r="H204">
      <v>1517980.8</v>
    </nc>
  </rcc>
  <rcc rId="8537" sId="2" numFmtId="4">
    <oc r="H198">
      <v>297798.40000000002</v>
    </oc>
    <nc r="H198">
      <v>367010</v>
    </nc>
  </rcc>
  <rcc rId="8538" sId="2" numFmtId="4">
    <oc r="G201">
      <v>1942164.3</v>
    </oc>
    <nc r="G201">
      <v>1943743.6</v>
    </nc>
  </rcc>
  <rcc rId="8539" sId="2" numFmtId="4">
    <oc r="H201">
      <v>690692.1</v>
    </oc>
    <nc r="H201">
      <v>817301.1</v>
    </nc>
  </rcc>
  <rcc rId="8540" sId="2" numFmtId="4">
    <oc r="H190">
      <v>2231</v>
    </oc>
    <nc r="H190">
      <v>3174.1</v>
    </nc>
  </rcc>
  <rcc rId="8541" sId="2" numFmtId="4">
    <oc r="G186">
      <v>37933.4</v>
    </oc>
    <nc r="G186">
      <v>38037.199999999997</v>
    </nc>
  </rcc>
  <rcc rId="8542" sId="2" numFmtId="4">
    <oc r="H186">
      <v>26142.504000000001</v>
    </oc>
    <nc r="H186">
      <v>27582.6</v>
    </nc>
  </rcc>
  <rcc rId="8543" sId="2" numFmtId="4">
    <oc r="H183">
      <v>9055.2000000000007</v>
    </oc>
    <nc r="H183">
      <v>9721.9</v>
    </nc>
  </rcc>
  <rcc rId="8544" sId="2" numFmtId="4">
    <oc r="H182">
      <v>389.6</v>
    </oc>
    <nc r="H182">
      <v>422.1</v>
    </nc>
  </rcc>
  <rcc rId="8545" sId="2" numFmtId="4">
    <oc r="H181">
      <v>32501.4</v>
    </oc>
    <nc r="H181">
      <v>35258.300000000003</v>
    </nc>
  </rcc>
  <rcc rId="8546" sId="2" numFmtId="4">
    <oc r="G177">
      <v>274.10000000000002</v>
    </oc>
    <nc r="G177">
      <v>284.7</v>
    </nc>
  </rcc>
  <rcc rId="8547" sId="2" numFmtId="4">
    <oc r="H177">
      <v>228.4</v>
    </oc>
    <nc r="H177">
      <v>284.7</v>
    </nc>
  </rcc>
  <rcc rId="8548" sId="2" numFmtId="4">
    <oc r="H175">
      <v>320879.2</v>
    </oc>
    <nc r="H175">
      <v>342002.4</v>
    </nc>
  </rcc>
  <rcc rId="8549" sId="2" numFmtId="4">
    <oc r="G165">
      <v>3113107.8</v>
    </oc>
    <nc r="G165">
      <v>3113097.2</v>
    </nc>
  </rcc>
  <rcc rId="8550" sId="2" numFmtId="4">
    <oc r="H166">
      <v>24771</v>
    </oc>
    <nc r="H166">
      <v>28684.3</v>
    </nc>
  </rcc>
  <rcc rId="8551" sId="2" numFmtId="4">
    <oc r="H165">
      <v>2193193</v>
    </oc>
    <nc r="H165">
      <v>2809851.5</v>
    </nc>
  </rcc>
  <rcc rId="8552" sId="2" numFmtId="4">
    <oc r="H161">
      <v>21355.200000000001</v>
    </oc>
    <nc r="H161">
      <v>23341.200000000001</v>
    </nc>
  </rcc>
  <rcc rId="8553" sId="2" numFmtId="4">
    <oc r="H160">
      <v>1648.1</v>
    </oc>
    <nc r="H160">
      <v>1722.9</v>
    </nc>
  </rcc>
  <rcc rId="8554" sId="2" numFmtId="4">
    <oc r="H159">
      <v>72829.2</v>
    </oc>
    <nc r="H159">
      <v>79748.399999999994</v>
    </nc>
  </rcc>
  <rcc rId="8555" sId="2" numFmtId="4">
    <oc r="H154">
      <v>1101585</v>
    </oc>
    <nc r="H154">
      <v>1221390.5</v>
    </nc>
  </rcc>
  <rcc rId="8556" sId="2" numFmtId="4">
    <oc r="H155">
      <v>16808.7</v>
    </oc>
    <nc r="H155">
      <v>19627.599999999999</v>
    </nc>
  </rcc>
  <rcc rId="8557" sId="2" numFmtId="4">
    <oc r="G129">
      <v>83626.8</v>
    </oc>
    <nc r="G129">
      <v>82741.7</v>
    </nc>
  </rcc>
  <rcc rId="8558" sId="2" numFmtId="4">
    <oc r="H129">
      <v>55938.5</v>
    </oc>
    <nc r="H129">
      <v>59097.1</v>
    </nc>
  </rcc>
  <rcc rId="8559" sId="2" numFmtId="4">
    <oc r="H130">
      <v>3135.8</v>
    </oc>
    <nc r="H130">
      <v>3985.1</v>
    </nc>
  </rcc>
  <rcc rId="8560" sId="2" numFmtId="4">
    <oc r="G125">
      <v>4395.5</v>
    </oc>
    <nc r="G125">
      <v>5020.2</v>
    </nc>
  </rcc>
  <rcc rId="8561" sId="2" numFmtId="4">
    <oc r="H125">
      <v>4263.1000000000004</v>
    </oc>
    <nc r="H125">
      <v>4995.8999999999996</v>
    </nc>
  </rcc>
  <rcc rId="8562" sId="2" numFmtId="4">
    <oc r="H126">
      <v>52743.6</v>
    </oc>
    <nc r="H126">
      <v>57607.6</v>
    </nc>
  </rcc>
  <rcc rId="8563" sId="2" numFmtId="4">
    <oc r="H124">
      <v>181178.7</v>
    </oc>
    <nc r="H124">
      <v>197848.6</v>
    </nc>
  </rcc>
  <rcc rId="8564" sId="2" numFmtId="4">
    <oc r="G120">
      <v>16724.7</v>
    </oc>
    <nc r="G120">
      <v>16928.8</v>
    </nc>
  </rcc>
  <rcc rId="8565" sId="2" numFmtId="4">
    <oc r="H120">
      <v>10728.7</v>
    </oc>
    <nc r="H120">
      <v>11420.9</v>
    </nc>
  </rcc>
  <rcc rId="8566" sId="2" numFmtId="4">
    <oc r="G115">
      <v>1507.9</v>
    </oc>
    <nc r="G115">
      <v>1586.1</v>
    </nc>
  </rcc>
  <rcc rId="8567" sId="2" numFmtId="4">
    <oc r="H116">
      <v>12027</v>
    </oc>
    <nc r="H116">
      <v>13016.5</v>
    </nc>
  </rcc>
  <rcc rId="8568" sId="2" numFmtId="4">
    <oc r="H115">
      <v>1385.7</v>
    </oc>
    <nc r="H115">
      <v>1571.8</v>
    </nc>
  </rcc>
  <rcc rId="8569" sId="2" numFmtId="4">
    <oc r="H114">
      <v>41693.9</v>
    </oc>
    <nc r="H114">
      <v>45643</v>
    </nc>
  </rcc>
  <rcc rId="8570" sId="2">
    <oc r="H110">
      <f>H111+H121+H137</f>
    </oc>
    <nc r="H110">
      <f>H111+H121+H137</f>
    </nc>
  </rcc>
  <rcc rId="8571" sId="2" numFmtId="4">
    <oc r="H141">
      <v>119212.2</v>
    </oc>
    <nc r="H141">
      <v>121100.5</v>
    </nc>
  </rcc>
  <rcc rId="8572" sId="2" numFmtId="4">
    <oc r="H146">
      <v>6915.7</v>
    </oc>
    <nc r="H146">
      <v>7467.7</v>
    </nc>
  </rcc>
  <rcc rId="8573" sId="2" numFmtId="4">
    <oc r="G109">
      <v>665483.19999999995</v>
    </oc>
    <nc r="G109">
      <v>561244.69999999995</v>
    </nc>
  </rcc>
  <rcc rId="8574" sId="2" numFmtId="4">
    <oc r="H108">
      <v>1328.8</v>
    </oc>
    <nc r="H108">
      <v>2126.3000000000002</v>
    </nc>
  </rcc>
  <rcc rId="8575" sId="2" numFmtId="4">
    <oc r="H105">
      <v>3500.3</v>
    </oc>
    <nc r="H105">
      <v>3520.4</v>
    </nc>
  </rcc>
  <rcc rId="8576" sId="2" numFmtId="4">
    <oc r="G105">
      <v>12424.5</v>
    </oc>
    <nc r="G105">
      <v>5344.8</v>
    </nc>
  </rcc>
  <rcc rId="8577" sId="2" numFmtId="4">
    <oc r="H102">
      <v>1513.4</v>
    </oc>
    <nc r="H102">
      <v>1691.6</v>
    </nc>
  </rcc>
  <rcc rId="8578" sId="2" numFmtId="4">
    <oc r="H99">
      <v>9138.2999999999993</v>
    </oc>
    <nc r="H99">
      <v>9112</v>
    </nc>
  </rcc>
  <rcc rId="8579" sId="2" numFmtId="4">
    <oc r="H98">
      <v>14496.9</v>
    </oc>
    <nc r="H98">
      <v>15619.3</v>
    </nc>
  </rcc>
  <rcc rId="8580" sId="2" numFmtId="4">
    <oc r="H96">
      <v>54959</v>
    </oc>
    <nc r="H96">
      <v>55934.1</v>
    </nc>
  </rcc>
  <rcc rId="8581" sId="2" numFmtId="4">
    <oc r="H95">
      <v>614451.9</v>
    </oc>
    <nc r="H95">
      <v>677210.9</v>
    </nc>
  </rcc>
  <rcc rId="8582" sId="2" numFmtId="4">
    <oc r="G85">
      <v>247899.1</v>
    </oc>
    <nc r="G85">
      <v>246075.7</v>
    </nc>
  </rcc>
  <rcc rId="8583" sId="2" numFmtId="4">
    <oc r="H86">
      <v>2276.3000000000002</v>
    </oc>
    <nc r="H86">
      <v>2530</v>
    </nc>
  </rcc>
  <rcc rId="8584" sId="2" numFmtId="4">
    <oc r="H85">
      <v>140856.70000000001</v>
    </oc>
    <nc r="H85">
      <v>155571.4</v>
    </nc>
  </rcc>
  <rcc rId="8585" sId="2" numFmtId="4">
    <oc r="H84">
      <v>25</v>
    </oc>
    <nc r="H84">
      <v>1146.8</v>
    </nc>
  </rcc>
  <rcc rId="8586" sId="2" numFmtId="4">
    <oc r="H89">
      <v>4671.6000000000004</v>
    </oc>
    <nc r="H89">
      <v>4683.3</v>
    </nc>
  </rcc>
  <rcc rId="8587" sId="2" numFmtId="4">
    <oc r="G79">
      <v>105086</v>
    </oc>
    <nc r="G79">
      <v>105005.1</v>
    </nc>
  </rcc>
  <rcc rId="8588" sId="2" numFmtId="4">
    <oc r="G80">
      <v>3694.3</v>
    </oc>
    <nc r="G80">
      <v>3791.6</v>
    </nc>
  </rcc>
  <rcc rId="8589" sId="2" numFmtId="4">
    <oc r="G81">
      <v>28758.3</v>
    </oc>
    <nc r="G81">
      <v>28639.7</v>
    </nc>
  </rcc>
  <rcc rId="8590" sId="2" numFmtId="4">
    <oc r="H81">
      <v>22439.599999999999</v>
    </oc>
    <nc r="H81">
      <v>24324.400000000001</v>
    </nc>
  </rcc>
  <rcc rId="8591" sId="2" numFmtId="4">
    <oc r="H80">
      <v>1604.3</v>
    </oc>
    <nc r="H80">
      <v>1827.9</v>
    </nc>
  </rcc>
  <rcc rId="8592" sId="2" numFmtId="4">
    <oc r="H79">
      <v>81671.8</v>
    </oc>
    <nc r="H79">
      <v>88468</v>
    </nc>
  </rcc>
  <rcc rId="8593" sId="2" numFmtId="4">
    <oc r="G75">
      <v>206599.5</v>
    </oc>
    <nc r="G75">
      <v>206559.5</v>
    </nc>
  </rcc>
  <rcc rId="8594" sId="2" numFmtId="4">
    <oc r="G76">
      <v>6538.5</v>
    </oc>
    <nc r="G76">
      <v>6494.4</v>
    </nc>
  </rcc>
  <rcc rId="8595" sId="2" numFmtId="4">
    <oc r="G77">
      <v>58959.7</v>
    </oc>
    <nc r="G77">
      <v>59056.800000000003</v>
    </nc>
  </rcc>
  <rcc rId="8596" sId="2" numFmtId="4">
    <oc r="H77">
      <v>45950.9</v>
    </oc>
    <nc r="H77">
      <v>49938.1</v>
    </nc>
  </rcc>
  <rcc rId="8597" sId="2" numFmtId="4">
    <oc r="H76">
      <v>5364.7</v>
    </oc>
    <nc r="H76">
      <v>5600.7</v>
    </nc>
  </rcc>
  <rcc rId="8598" sId="2" numFmtId="4">
    <oc r="H75">
      <v>159477</v>
    </oc>
    <nc r="H75">
      <v>174320.3</v>
    </nc>
  </rcc>
  <rfmt sheetId="2" sqref="A72:H72">
    <dxf>
      <fill>
        <patternFill patternType="solid">
          <bgColor theme="6" tint="0.59999389629810485"/>
        </patternFill>
      </fill>
    </dxf>
  </rfmt>
  <rcc rId="8599" sId="2" numFmtId="4">
    <oc r="G108">
      <v>1330.3</v>
    </oc>
    <nc r="G108">
      <v>2126.5</v>
    </nc>
  </rcc>
  <rcc rId="8600" sId="2" numFmtId="4">
    <oc r="H92">
      <v>1406.1</v>
    </oc>
    <nc r="H92">
      <v>4073.5</v>
    </nc>
  </rcc>
  <rcc rId="8601" sId="2" numFmtId="4">
    <oc r="G67">
      <v>2.4</v>
    </oc>
    <nc r="G67"/>
  </rcc>
  <rcc rId="8602" sId="2">
    <oc r="A67" t="inlineStr">
      <is>
        <t>Уплата прочих налогов, сборов</t>
      </is>
    </oc>
    <nc r="A67"/>
  </rcc>
  <rcc rId="8603" sId="2">
    <oc r="B67">
      <v>200</v>
    </oc>
    <nc r="B67"/>
  </rcc>
  <rcc rId="8604" sId="2">
    <oc r="C67" t="inlineStr">
      <is>
        <t>000</t>
      </is>
    </oc>
    <nc r="C67"/>
  </rcc>
  <rcc rId="8605" sId="2">
    <oc r="D67" t="inlineStr">
      <is>
        <t>0106</t>
      </is>
    </oc>
    <nc r="D67"/>
  </rcc>
  <rcc rId="8606" sId="2">
    <oc r="E67" t="inlineStr">
      <is>
        <t>00 0 00 00000</t>
      </is>
    </oc>
    <nc r="E67"/>
  </rcc>
  <rcc rId="8607" sId="2">
    <oc r="F67" t="inlineStr">
      <is>
        <t>852</t>
      </is>
    </oc>
    <nc r="F67"/>
  </rcc>
  <rcc rId="8608" sId="2" numFmtId="4">
    <oc r="G64">
      <v>85</v>
    </oc>
    <nc r="G64">
      <v>94.1</v>
    </nc>
  </rcc>
  <rcc rId="8609" sId="2" numFmtId="4">
    <oc r="H64">
      <v>17.399999999999999</v>
    </oc>
    <nc r="H64">
      <v>94.1</v>
    </nc>
  </rcc>
  <rcc rId="8610" sId="2" numFmtId="4">
    <oc r="H59">
      <v>8617.6</v>
    </oc>
    <nc r="H59">
      <v>8617.6299999999992</v>
    </nc>
  </rcc>
  <rcc rId="8611" sId="2" numFmtId="4">
    <oc r="G60">
      <v>8696.5</v>
    </oc>
    <nc r="G60">
      <v>8688.5</v>
    </nc>
  </rcc>
  <rcc rId="8612" sId="2" numFmtId="4">
    <oc r="H60">
      <v>5359.3</v>
    </oc>
    <nc r="H60">
      <v>6241.59</v>
    </nc>
  </rcc>
  <rcc rId="8613" sId="2" numFmtId="4">
    <oc r="G61">
      <v>754.9</v>
    </oc>
    <nc r="G61">
      <v>951.5</v>
    </nc>
  </rcc>
  <rcc rId="8614" sId="2" numFmtId="4">
    <oc r="H61">
      <v>513.9</v>
    </oc>
    <nc r="H61">
      <v>570.67999999999995</v>
    </nc>
  </rcc>
  <rcc rId="8615" sId="2" numFmtId="4">
    <oc r="G55">
      <v>5317.9</v>
    </oc>
    <nc r="G55">
      <v>5308.8</v>
    </nc>
  </rcc>
  <rcc rId="8616" sId="2" numFmtId="4">
    <oc r="H56">
      <v>26482.7</v>
    </oc>
    <nc r="H56">
      <v>28087.9</v>
    </nc>
  </rcc>
  <rcc rId="8617" sId="2" numFmtId="4">
    <oc r="H55">
      <v>4148.1000000000004</v>
    </oc>
    <nc r="H55">
      <v>4336.8999999999996</v>
    </nc>
  </rcc>
  <rcc rId="8618" sId="2" numFmtId="4">
    <oc r="H54">
      <v>98651.9</v>
    </oc>
    <nc r="H54">
      <v>106888.9</v>
    </nc>
  </rcc>
  <rcc rId="8619" sId="2" numFmtId="4">
    <oc r="H43">
      <v>727.2</v>
    </oc>
    <nc r="H43">
      <v>755</v>
    </nc>
  </rcc>
  <rcc rId="8620" sId="2" numFmtId="4">
    <oc r="G38">
      <v>88278.8</v>
    </oc>
    <nc r="G38">
      <v>88067.3</v>
    </nc>
  </rcc>
  <rcc rId="8621" sId="2" numFmtId="4">
    <oc r="H39">
      <v>5206.5</v>
    </oc>
    <nc r="H39">
      <v>5583.6</v>
    </nc>
  </rcc>
  <rcc rId="8622" sId="2" numFmtId="4">
    <oc r="H38">
      <v>65846.399999999994</v>
    </oc>
    <nc r="H38">
      <v>71402.899999999994</v>
    </nc>
  </rcc>
  <rcc rId="8623" sId="2" numFmtId="4">
    <oc r="G33">
      <v>27879.200000000001</v>
    </oc>
    <nc r="G33">
      <v>27880.9</v>
    </nc>
  </rcc>
  <rcc rId="8624" sId="2" numFmtId="4">
    <oc r="G34">
      <v>207787.1</v>
    </oc>
    <nc r="G34">
      <v>207935.6</v>
    </nc>
  </rcc>
  <rcc rId="8625" sId="2" numFmtId="4">
    <oc r="H34">
      <v>160849.29999999999</v>
    </oc>
    <nc r="H34">
      <v>172541.8</v>
    </nc>
  </rcc>
  <rcc rId="8626" sId="2" numFmtId="4">
    <oc r="H33">
      <v>17590.7</v>
    </oc>
    <nc r="H33">
      <v>18715.8</v>
    </nc>
  </rcc>
  <rcc rId="8627" sId="2" numFmtId="4">
    <oc r="H32">
      <v>580163.19999999995</v>
    </oc>
    <nc r="H32">
      <v>630711.80000000005</v>
    </nc>
  </rcc>
  <rcc rId="8628" sId="2" numFmtId="4">
    <oc r="H20">
      <v>22404.1</v>
    </oc>
    <nc r="H20">
      <v>23938.7</v>
    </nc>
  </rcc>
  <rcc rId="8629" sId="2" numFmtId="4">
    <oc r="H18">
      <v>2639.9</v>
    </oc>
    <nc r="H18">
      <v>2896.9</v>
    </nc>
  </rcc>
  <rcc rId="8630" sId="2" numFmtId="4">
    <oc r="H17">
      <v>88484.1</v>
    </oc>
    <nc r="H17">
      <v>95466.8</v>
    </nc>
  </rcc>
  <rcc rId="8631" sId="2" numFmtId="4">
    <oc r="H23">
      <v>8287.2999999999993</v>
    </oc>
    <nc r="H23">
      <v>8935.1</v>
    </nc>
  </rcc>
  <rcc rId="8632" sId="2" numFmtId="4">
    <oc r="H13">
      <v>1846.5</v>
    </oc>
    <nc r="H13">
      <v>1974.6</v>
    </nc>
  </rcc>
  <rcc rId="8633" sId="2" numFmtId="4">
    <oc r="H11">
      <v>9995.4</v>
    </oc>
    <nc r="H11">
      <v>10966.4</v>
    </nc>
  </rcc>
  <rcc rId="8634" sId="2" numFmtId="4">
    <oc r="G42">
      <v>1186.7</v>
    </oc>
    <nc r="G42">
      <v>1038.2</v>
    </nc>
  </rcc>
  <rcv guid="{EC1DDABA-87E5-4CA0-BDFA-3176D5C21D42}" action="delete"/>
  <rdn rId="0" localSheetId="1" customView="1" name="Z_EC1DDABA_87E5_4CA0_BDFA_3176D5C21D42_.wvu.PrintArea" hidden="1" oldHidden="1">
    <formula>доходы!$A$1:$G$72</formula>
    <oldFormula>доходы!$A$1:$G$72</oldFormula>
  </rdn>
  <rdn rId="0" localSheetId="1" customView="1" name="Z_EC1DDABA_87E5_4CA0_BDFA_3176D5C21D42_.wvu.PrintTitles" hidden="1" oldHidden="1">
    <formula>доходы!$12:$13</formula>
    <oldFormula>доходы!$12:$13</oldFormula>
  </rdn>
  <rdn rId="0" localSheetId="1" customView="1" name="Z_EC1DDABA_87E5_4CA0_BDFA_3176D5C21D42_.wvu.FilterData" hidden="1" oldHidden="1">
    <formula>доходы!$A$13:$GB$72</formula>
    <oldFormula>доходы!$A$13:$GB$72</oldFormula>
  </rdn>
  <rdn rId="0" localSheetId="2" customView="1" name="Z_EC1DDABA_87E5_4CA0_BDFA_3176D5C21D42_.wvu.PrintArea" hidden="1" oldHidden="1">
    <formula>расходы!$A$1:$H$529</formula>
    <oldFormula>расходы!$A$1:$H$529</oldFormula>
  </rdn>
  <rdn rId="0" localSheetId="2" customView="1" name="Z_EC1DDABA_87E5_4CA0_BDFA_3176D5C21D42_.wvu.PrintTitles" hidden="1" oldHidden="1">
    <formula>расходы!$4:$5</formula>
    <oldFormula>расходы!$4:$5</oldFormula>
  </rdn>
  <rdn rId="0" localSheetId="2" customView="1" name="Z_EC1DDABA_87E5_4CA0_BDFA_3176D5C21D42_.wvu.Cols" hidden="1" oldHidden="1">
    <formula>расходы!$I:$J</formula>
    <oldFormula>расходы!$I:$J</oldFormula>
  </rdn>
  <rdn rId="0" localSheetId="2" customView="1" name="Z_EC1DDABA_87E5_4CA0_BDFA_3176D5C21D42_.wvu.FilterData" hidden="1" oldHidden="1">
    <formula>расходы!$A$6:$P$521</formula>
    <oldFormula>расходы!$A$6:$P$521</oldFormula>
  </rdn>
  <rdn rId="0" localSheetId="3" customView="1" name="Z_EC1DDABA_87E5_4CA0_BDFA_3176D5C21D42_.wvu.PrintArea" hidden="1" oldHidden="1">
    <formula>источники!$A$1:$E$30</formula>
    <oldFormula>источники!$A$1:$E$30</oldFormula>
  </rdn>
  <rdn rId="0" localSheetId="3" customView="1" name="Z_EC1DDABA_87E5_4CA0_BDFA_3176D5C21D42_.wvu.PrintTitles" hidden="1" oldHidden="1">
    <formula>источники!$3:$4</formula>
    <oldFormula>источники!$3:$4</oldFormula>
  </rdn>
  <rdn rId="0" localSheetId="4" customView="1" name="Z_EC1DDABA_87E5_4CA0_BDFA_3176D5C21D42_.wvu.Rows" hidden="1" oldHidden="1">
    <formula>'резервный фонд'!$32:$32</formula>
    <oldFormula>'резервный фонд'!$32:$32</oldFormula>
  </rdn>
  <rcv guid="{EC1DDABA-87E5-4CA0-BDFA-3176D5C21D42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55" sId="1">
    <oc r="D14">
      <f>SUM(D16,D54)</f>
    </oc>
    <nc r="D14">
      <f>SUM(D16,D54)</f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24" sId="3" numFmtId="34">
    <oc r="D22">
      <v>3300987.6000000015</v>
    </oc>
    <nc r="D22">
      <v>3300987.6</v>
    </nc>
  </rcc>
  <rcc rId="8725" sId="3">
    <oc r="D26">
      <f>доходы!D14+D11-D13+D17-D19</f>
    </oc>
    <nc r="D26">
      <f>-доходы!D14-D11+D13-D17+D19</f>
    </nc>
  </rcc>
  <rcv guid="{DE0F5E73-EF4C-476D-B6AE-BFEFF57E867A}" action="delete"/>
  <rdn rId="0" localSheetId="1" customView="1" name="Z_DE0F5E73_EF4C_476D_B6AE_BFEFF57E867A_.wvu.PrintArea" hidden="1" oldHidden="1">
    <formula>доходы!$A$1:$G$72</formula>
    <oldFormula>доходы!$A$1:$G$72</oldFormula>
  </rdn>
  <rdn rId="0" localSheetId="1" customView="1" name="Z_DE0F5E73_EF4C_476D_B6AE_BFEFF57E867A_.wvu.PrintTitles" hidden="1" oldHidden="1">
    <formula>доходы!$12:$13</formula>
    <oldFormula>доходы!$12:$13</oldFormula>
  </rdn>
  <rdn rId="0" localSheetId="1" customView="1" name="Z_DE0F5E73_EF4C_476D_B6AE_BFEFF57E867A_.wvu.FilterData" hidden="1" oldHidden="1">
    <formula>доходы!$A$13:$GB$72</formula>
    <oldFormula>доходы!$A$13:$GB$72</oldFormula>
  </rdn>
  <rdn rId="0" localSheetId="2" customView="1" name="Z_DE0F5E73_EF4C_476D_B6AE_BFEFF57E867A_.wvu.PrintArea" hidden="1" oldHidden="1">
    <formula>расходы!$A$1:$J$529</formula>
    <oldFormula>расходы!$A$1:$J$529</oldFormula>
  </rdn>
  <rdn rId="0" localSheetId="2" customView="1" name="Z_DE0F5E73_EF4C_476D_B6AE_BFEFF57E867A_.wvu.PrintTitles" hidden="1" oldHidden="1">
    <formula>расходы!$4:$5</formula>
    <oldFormula>расходы!$4:$5</oldFormula>
  </rdn>
  <rdn rId="0" localSheetId="2" customView="1" name="Z_DE0F5E73_EF4C_476D_B6AE_BFEFF57E867A_.wvu.FilterData" hidden="1" oldHidden="1">
    <formula>расходы!$A$6:$P$521</formula>
    <oldFormula>расходы!$A$6:$P$521</oldFormula>
  </rdn>
  <rdn rId="0" localSheetId="3" customView="1" name="Z_DE0F5E73_EF4C_476D_B6AE_BFEFF57E867A_.wvu.PrintArea" hidden="1" oldHidden="1">
    <formula>источники!$A$1:$E$30</formula>
    <oldFormula>источники!$A$1:$E$30</oldFormula>
  </rdn>
  <rdn rId="0" localSheetId="3" customView="1" name="Z_DE0F5E73_EF4C_476D_B6AE_BFEFF57E867A_.wvu.PrintTitles" hidden="1" oldHidden="1">
    <formula>источники!$3:$4</formula>
    <oldFormula>источники!$3:$4</oldFormula>
  </rdn>
  <rdn rId="0" localSheetId="4" customView="1" name="Z_DE0F5E73_EF4C_476D_B6AE_BFEFF57E867A_.wvu.Rows" hidden="1" oldHidden="1">
    <formula>'резервный фонд'!$32:$32</formula>
    <oldFormula>'резервный фонд'!$32:$32</oldFormula>
  </rdn>
  <rcv guid="{DE0F5E73-EF4C-476D-B6AE-BFEFF57E867A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A288:H288">
    <dxf>
      <fill>
        <patternFill patternType="solid">
          <bgColor theme="4" tint="0.39997558519241921"/>
        </patternFill>
      </fill>
    </dxf>
  </rfmt>
  <rfmt sheetId="2" sqref="A288:H288">
    <dxf>
      <fill>
        <patternFill>
          <bgColor theme="4" tint="0.79998168889431442"/>
        </patternFill>
      </fill>
    </dxf>
  </rfmt>
  <rfmt sheetId="2" sqref="A335:H335">
    <dxf>
      <fill>
        <patternFill patternType="solid">
          <bgColor theme="4" tint="0.79998168889431442"/>
        </patternFill>
      </fill>
    </dxf>
  </rfmt>
  <rfmt sheetId="2" sqref="A300:H300">
    <dxf>
      <fill>
        <patternFill patternType="solid">
          <bgColor theme="4" tint="0.79998168889431442"/>
        </patternFill>
      </fill>
    </dxf>
  </rfmt>
  <rfmt sheetId="2" sqref="A311:H311">
    <dxf>
      <fill>
        <patternFill patternType="solid">
          <bgColor theme="4" tint="0.79998168889431442"/>
        </patternFill>
      </fill>
    </dxf>
  </rfmt>
  <rfmt sheetId="2" sqref="A331:H331">
    <dxf>
      <fill>
        <patternFill patternType="solid">
          <bgColor theme="4" tint="0.79998168889431442"/>
        </patternFill>
      </fill>
    </dxf>
  </rfmt>
  <rfmt sheetId="2" sqref="A354:H354">
    <dxf>
      <fill>
        <patternFill patternType="solid">
          <bgColor theme="4" tint="0.79998168889431442"/>
        </patternFill>
      </fill>
    </dxf>
  </rfmt>
  <rcc rId="8735" sId="2" numFmtId="4">
    <oc r="H124">
      <v>197848.6</v>
    </oc>
    <nc r="H124">
      <v>197848.7</v>
    </nc>
  </rcc>
  <rcc rId="8736" sId="2" numFmtId="4">
    <oc r="H280">
      <v>1575.1</v>
    </oc>
    <nc r="H280">
      <v>1575</v>
    </nc>
  </rcc>
  <rcc rId="8737" sId="2" numFmtId="4">
    <oc r="H11">
      <v>10966.4</v>
    </oc>
    <nc r="H11">
      <v>10966.3</v>
    </nc>
  </rcc>
  <rcc rId="8738" sId="2" numFmtId="4">
    <oc r="H201">
      <v>817301.1</v>
    </oc>
    <nc r="H201">
      <v>817301</v>
    </nc>
  </rcc>
  <rcc rId="8739" sId="2" numFmtId="4">
    <oc r="H54">
      <v>106888.9</v>
    </oc>
    <nc r="H54">
      <v>106889</v>
    </nc>
  </rcc>
  <rcc rId="8740" sId="2" numFmtId="4">
    <oc r="H447">
      <v>39.1</v>
    </oc>
    <nc r="H447">
      <v>39.200000000000003</v>
    </nc>
  </rcc>
  <rcc rId="8741" sId="2" numFmtId="4">
    <oc r="H334">
      <v>2864.8</v>
    </oc>
    <nc r="H334">
      <v>2865</v>
    </nc>
  </rcc>
  <rcc rId="8742" sId="3" numFmtId="4">
    <oc r="K8">
      <f>11473625847.59/L4</f>
    </oc>
    <nc r="K8">
      <f>11337766148.59/1000</f>
    </nc>
  </rcc>
  <rcc rId="8743" sId="3" numFmtId="4">
    <oc r="K9">
      <f>11473514347.59/1000</f>
    </oc>
    <nc r="K9">
      <f>11473625847.59/1000</f>
    </nc>
  </rcc>
  <rcc rId="8744" sId="3">
    <oc r="H22">
      <f>#REF!+#REF!</f>
    </oc>
    <nc r="H22"/>
  </rcc>
  <rcv guid="{EC1DDABA-87E5-4CA0-BDFA-3176D5C21D42}" action="delete"/>
  <rdn rId="0" localSheetId="1" customView="1" name="Z_EC1DDABA_87E5_4CA0_BDFA_3176D5C21D42_.wvu.PrintArea" hidden="1" oldHidden="1">
    <formula>доходы!$A$1:$G$72</formula>
    <oldFormula>доходы!$A$1:$G$72</oldFormula>
  </rdn>
  <rdn rId="0" localSheetId="1" customView="1" name="Z_EC1DDABA_87E5_4CA0_BDFA_3176D5C21D42_.wvu.PrintTitles" hidden="1" oldHidden="1">
    <formula>доходы!$12:$13</formula>
    <oldFormula>доходы!$12:$13</oldFormula>
  </rdn>
  <rdn rId="0" localSheetId="1" customView="1" name="Z_EC1DDABA_87E5_4CA0_BDFA_3176D5C21D42_.wvu.FilterData" hidden="1" oldHidden="1">
    <formula>доходы!$A$13:$GB$72</formula>
    <oldFormula>доходы!$A$13:$GB$72</oldFormula>
  </rdn>
  <rdn rId="0" localSheetId="2" customView="1" name="Z_EC1DDABA_87E5_4CA0_BDFA_3176D5C21D42_.wvu.PrintArea" hidden="1" oldHidden="1">
    <formula>расходы!$A$1:$H$529</formula>
    <oldFormula>расходы!$A$1:$H$529</oldFormula>
  </rdn>
  <rdn rId="0" localSheetId="2" customView="1" name="Z_EC1DDABA_87E5_4CA0_BDFA_3176D5C21D42_.wvu.PrintTitles" hidden="1" oldHidden="1">
    <formula>расходы!$4:$5</formula>
    <oldFormula>расходы!$4:$5</oldFormula>
  </rdn>
  <rdn rId="0" localSheetId="2" customView="1" name="Z_EC1DDABA_87E5_4CA0_BDFA_3176D5C21D42_.wvu.Cols" hidden="1" oldHidden="1">
    <formula>расходы!$I:$J</formula>
    <oldFormula>расходы!$I:$J</oldFormula>
  </rdn>
  <rdn rId="0" localSheetId="2" customView="1" name="Z_EC1DDABA_87E5_4CA0_BDFA_3176D5C21D42_.wvu.FilterData" hidden="1" oldHidden="1">
    <formula>расходы!$A$6:$P$521</formula>
    <oldFormula>расходы!$A$6:$P$521</oldFormula>
  </rdn>
  <rdn rId="0" localSheetId="3" customView="1" name="Z_EC1DDABA_87E5_4CA0_BDFA_3176D5C21D42_.wvu.PrintArea" hidden="1" oldHidden="1">
    <formula>источники!$A$1:$E$30</formula>
    <oldFormula>источники!$A$1:$E$30</oldFormula>
  </rdn>
  <rdn rId="0" localSheetId="3" customView="1" name="Z_EC1DDABA_87E5_4CA0_BDFA_3176D5C21D42_.wvu.PrintTitles" hidden="1" oldHidden="1">
    <formula>источники!$3:$4</formula>
    <oldFormula>источники!$3:$4</oldFormula>
  </rdn>
  <rdn rId="0" localSheetId="4" customView="1" name="Z_EC1DDABA_87E5_4CA0_BDFA_3176D5C21D42_.wvu.Rows" hidden="1" oldHidden="1">
    <formula>'резервный фонд'!$32:$32</formula>
    <oldFormula>'резервный фонд'!$32:$32</oldFormula>
  </rdn>
  <rcv guid="{EC1DDABA-87E5-4CA0-BDFA-3176D5C21D42}" action="add"/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55" sId="3" odxf="1" dxf="1" numFmtId="4">
    <oc r="I4">
      <v>11473625.847589999</v>
    </oc>
    <nc r="I4">
      <f>11337766148.59/1000</f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v guid="{F8C4027D-D6CA-4157-8FAE-71E83CC44D4D}" action="delete"/>
  <rdn rId="0" localSheetId="1" customView="1" name="Z_F8C4027D_D6CA_4157_8FAE_71E83CC44D4D_.wvu.PrintArea" hidden="1" oldHidden="1">
    <formula>доходы!$A$1:$G$72</formula>
    <oldFormula>доходы!$A$1:$G$72</oldFormula>
  </rdn>
  <rdn rId="0" localSheetId="1" customView="1" name="Z_F8C4027D_D6CA_4157_8FAE_71E83CC44D4D_.wvu.PrintTitles" hidden="1" oldHidden="1">
    <formula>доходы!$12:$13</formula>
    <oldFormula>доходы!$12:$13</oldFormula>
  </rdn>
  <rdn rId="0" localSheetId="1" customView="1" name="Z_F8C4027D_D6CA_4157_8FAE_71E83CC44D4D_.wvu.FilterData" hidden="1" oldHidden="1">
    <formula>доходы!$A$13:$GB$72</formula>
    <oldFormula>доходы!$A$13:$GB$72</oldFormula>
  </rdn>
  <rdn rId="0" localSheetId="2" customView="1" name="Z_F8C4027D_D6CA_4157_8FAE_71E83CC44D4D_.wvu.PrintArea" hidden="1" oldHidden="1">
    <formula>расходы!$A$1:$J$529</formula>
    <oldFormula>расходы!$A$1:$J$529</oldFormula>
  </rdn>
  <rdn rId="0" localSheetId="2" customView="1" name="Z_F8C4027D_D6CA_4157_8FAE_71E83CC44D4D_.wvu.PrintTitles" hidden="1" oldHidden="1">
    <formula>расходы!$4:$5</formula>
    <oldFormula>расходы!$4:$5</oldFormula>
  </rdn>
  <rdn rId="0" localSheetId="2" customView="1" name="Z_F8C4027D_D6CA_4157_8FAE_71E83CC44D4D_.wvu.FilterData" hidden="1" oldHidden="1">
    <formula>расходы!$A$6:$P$521</formula>
    <oldFormula>расходы!$A$6:$P$521</oldFormula>
  </rdn>
  <rdn rId="0" localSheetId="3" customView="1" name="Z_F8C4027D_D6CA_4157_8FAE_71E83CC44D4D_.wvu.PrintArea" hidden="1" oldHidden="1">
    <formula>источники!$A$1:$E$30</formula>
    <oldFormula>источники!$A$1:$E$30</oldFormula>
  </rdn>
  <rdn rId="0" localSheetId="3" customView="1" name="Z_F8C4027D_D6CA_4157_8FAE_71E83CC44D4D_.wvu.PrintTitles" hidden="1" oldHidden="1">
    <formula>источники!$3:$4</formula>
    <oldFormula>источники!$3:$4</oldFormula>
  </rdn>
  <rdn rId="0" localSheetId="4" customView="1" name="Z_F8C4027D_D6CA_4157_8FAE_71E83CC44D4D_.wvu.Rows" hidden="1" oldHidden="1">
    <formula>'резервный фонд'!$32:$32</formula>
    <oldFormula>'резервный фонд'!$32:$32</oldFormula>
  </rdn>
  <rcv guid="{F8C4027D-D6CA-4157-8FAE-71E83CC44D4D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F1248FC-EA8E-4DC7-8B97-6406CD1514A9}" action="delete"/>
  <rdn rId="0" localSheetId="1" customView="1" name="Z_8F1248FC_EA8E_4DC7_8B97_6406CD1514A9_.wvu.PrintArea" hidden="1" oldHidden="1">
    <formula>доходы!$A$1:$G$72</formula>
    <oldFormula>доходы!$A$1:$G$72</oldFormula>
  </rdn>
  <rdn rId="0" localSheetId="1" customView="1" name="Z_8F1248FC_EA8E_4DC7_8B97_6406CD1514A9_.wvu.PrintTitles" hidden="1" oldHidden="1">
    <formula>доходы!$12:$13</formula>
    <oldFormula>доходы!$12:$13</oldFormula>
  </rdn>
  <rdn rId="0" localSheetId="1" customView="1" name="Z_8F1248FC_EA8E_4DC7_8B97_6406CD1514A9_.wvu.FilterData" hidden="1" oldHidden="1">
    <formula>доходы!$A$13:$GB$72</formula>
    <oldFormula>доходы!$A$13:$GB$72</oldFormula>
  </rdn>
  <rdn rId="0" localSheetId="2" customView="1" name="Z_8F1248FC_EA8E_4DC7_8B97_6406CD1514A9_.wvu.PrintArea" hidden="1" oldHidden="1">
    <formula>расходы!$A$1:$J$529</formula>
    <oldFormula>расходы!$A$1:$J$529</oldFormula>
  </rdn>
  <rdn rId="0" localSheetId="2" customView="1" name="Z_8F1248FC_EA8E_4DC7_8B97_6406CD1514A9_.wvu.PrintTitles" hidden="1" oldHidden="1">
    <formula>расходы!$4:$5</formula>
    <oldFormula>расходы!$4:$5</oldFormula>
  </rdn>
  <rdn rId="0" localSheetId="2" customView="1" name="Z_8F1248FC_EA8E_4DC7_8B97_6406CD1514A9_.wvu.FilterData" hidden="1" oldHidden="1">
    <formula>расходы!$A$6:$P$521</formula>
    <oldFormula>расходы!$A$6:$P$521</oldFormula>
  </rdn>
  <rdn rId="0" localSheetId="3" customView="1" name="Z_8F1248FC_EA8E_4DC7_8B97_6406CD1514A9_.wvu.PrintArea" hidden="1" oldHidden="1">
    <formula>источники!$A$1:$E$30</formula>
    <oldFormula>источники!$A$1:$E$30</oldFormula>
  </rdn>
  <rdn rId="0" localSheetId="3" customView="1" name="Z_8F1248FC_EA8E_4DC7_8B97_6406CD1514A9_.wvu.PrintTitles" hidden="1" oldHidden="1">
    <formula>источники!$3:$4</formula>
    <oldFormula>источники!$3:$4</oldFormula>
  </rdn>
  <rdn rId="0" localSheetId="4" customView="1" name="Z_8F1248FC_EA8E_4DC7_8B97_6406CD1514A9_.wvu.Rows" hidden="1" oldHidden="1">
    <formula>'резервный фонд'!$32:$32</formula>
    <oldFormula>'резервный фонд'!$32:$32</oldFormula>
  </rdn>
  <rcv guid="{8F1248FC-EA8E-4DC7-8B97-6406CD1514A9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I4" start="0" length="0">
    <dxf>
      <border outline="0">
        <left/>
        <right/>
        <top/>
        <bottom/>
      </border>
    </dxf>
  </rfmt>
  <rcc rId="8765" sId="3" numFmtId="4">
    <oc r="I4">
      <v>11473625.847589999</v>
    </oc>
    <nc r="I4">
      <v>11337766.14859</v>
    </nc>
  </rcc>
  <rcft rId="8755" sheetId="3"/>
  <rcc rId="8766" sId="2">
    <oc r="I217">
      <f>I218+I222+I224</f>
    </oc>
    <nc r="I217">
      <f>I218+I222+I224</f>
    </nc>
  </rcc>
  <rfmt sheetId="2" sqref="A214:J214">
    <dxf>
      <fill>
        <patternFill patternType="solid">
          <bgColor theme="5" tint="0.59999389629810485"/>
        </patternFill>
      </fill>
    </dxf>
  </rfmt>
  <rcc rId="8767" sId="2">
    <oc r="I21">
      <f>I22</f>
    </oc>
    <nc r="I21">
      <f>G21-H21</f>
    </nc>
  </rcc>
  <rcc rId="8768" sId="2">
    <oc r="I15">
      <f>I16</f>
    </oc>
    <nc r="I15">
      <f>G15-H15</f>
    </nc>
  </rcc>
  <rcc rId="8769" sId="2">
    <oc r="I9">
      <f>I10</f>
    </oc>
    <nc r="I9">
      <f>G9-H9</f>
    </nc>
  </rcc>
  <rcc rId="8770" sId="2">
    <oc r="I52">
      <f>I53</f>
    </oc>
    <nc r="I52">
      <f>I53</f>
    </nc>
  </rcc>
  <rcc rId="8771" sId="2" odxf="1" dxf="1">
    <oc r="I5">
      <f>I7+I110+I147+I194+I288+I385+I414+I470+I506+I263+I517</f>
    </oc>
    <nc r="I5">
      <f>I7+I110+I147+I194+I288+I385+I414+I470+I506+I263+I517</f>
    </nc>
    <odxf>
      <numFmt numFmtId="167" formatCode="#,##0.0"/>
    </odxf>
    <ndxf>
      <numFmt numFmtId="4" formatCode="#,##0.00"/>
    </ndxf>
  </rcc>
  <rcc rId="8772" sId="2">
    <oc r="J8">
      <f>IF(G8=0,"-",H8/G8)</f>
    </oc>
    <nc r="J8">
      <f>IF(G8=0,"-",H8/G8)</f>
    </nc>
  </rcc>
  <rcc rId="8773" sId="2">
    <oc r="J9">
      <f>IF(G9=0,"-",H9/G9)</f>
    </oc>
    <nc r="J9">
      <f>IF(G9=0,"-",H9/G9)</f>
    </nc>
  </rcc>
  <rcc rId="8774" sId="2">
    <oc r="J10">
      <f>IF(G10=0,"-",H10/G10)</f>
    </oc>
    <nc r="J10">
      <f>IF(G10=0,"-",H10/G10)</f>
    </nc>
  </rcc>
  <rcc rId="8775" sId="2">
    <oc r="J11">
      <f>IF(G11=0,"-",H11/G11)</f>
    </oc>
    <nc r="J11">
      <f>IF(G11=0,"-",H11/G11)</f>
    </nc>
  </rcc>
  <rcc rId="8776" sId="2">
    <oc r="J12">
      <f>IF(G12=0,"-",H12/G12)</f>
    </oc>
    <nc r="J12">
      <f>IF(G12=0,"-",H12/G12)</f>
    </nc>
  </rcc>
  <rcc rId="8777" sId="2">
    <oc r="J13">
      <f>IF(G13=0,"-",H13/G13)</f>
    </oc>
    <nc r="J13">
      <f>IF(G13=0,"-",H13/G13)</f>
    </nc>
  </rcc>
  <rcc rId="8778" sId="2">
    <oc r="J14">
      <f>IF(G14=0,"-",H14/G14)</f>
    </oc>
    <nc r="J14">
      <f>IF(G14=0,"-",H14/G14)</f>
    </nc>
  </rcc>
  <rcc rId="8779" sId="2">
    <oc r="J15">
      <f>IF(G15=0,"-",H15/G15)</f>
    </oc>
    <nc r="J15">
      <f>IF(G15=0,"-",H15/G15)</f>
    </nc>
  </rcc>
  <rcc rId="8780" sId="2">
    <oc r="J16">
      <f>IF(G16=0,"-",H16/G16)</f>
    </oc>
    <nc r="J16">
      <f>IF(G16=0,"-",H16/G16)</f>
    </nc>
  </rcc>
  <rcc rId="8781" sId="2">
    <oc r="J17">
      <f>IF(G17=0,"-",H17/G17)</f>
    </oc>
    <nc r="J17">
      <f>IF(G17=0,"-",H17/G17)</f>
    </nc>
  </rcc>
  <rcc rId="8782" sId="2">
    <oc r="J18">
      <f>IF(G18=0,"-",H18/G18)</f>
    </oc>
    <nc r="J18">
      <f>IF(G18=0,"-",H18/G18)</f>
    </nc>
  </rcc>
  <rcc rId="8783" sId="2">
    <oc r="J19">
      <f>IF(G19=0,"-",H19/G19)</f>
    </oc>
    <nc r="J19">
      <f>IF(G19=0,"-",H19/G19)</f>
    </nc>
  </rcc>
  <rcc rId="8784" sId="2">
    <oc r="J20">
      <f>IF(G20=0,"-",H20/G20)</f>
    </oc>
    <nc r="J20">
      <f>IF(G20=0,"-",H20/G20)</f>
    </nc>
  </rcc>
  <rcc rId="8785" sId="2">
    <oc r="J21">
      <f>IF(G21=0,"-",H21/G21)</f>
    </oc>
    <nc r="J21">
      <f>IF(G21=0,"-",H21/G21)</f>
    </nc>
  </rcc>
  <rcc rId="8786" sId="2">
    <oc r="J22">
      <f>IF(G22=0,"-",H22/G22)</f>
    </oc>
    <nc r="J22">
      <f>IF(G22=0,"-",H22/G22)</f>
    </nc>
  </rcc>
  <rcc rId="8787" sId="2">
    <oc r="J23">
      <f>IF(G23=0,"-",H23/G23)</f>
    </oc>
    <nc r="J23">
      <f>IF(G23=0,"-",H23/G23)</f>
    </nc>
  </rcc>
  <rcc rId="8788" sId="2">
    <oc r="J24">
      <f>IF(G24=0,"-",H24/G24)</f>
    </oc>
    <nc r="J24">
      <f>IF(G24=0,"-",H24/G24)</f>
    </nc>
  </rcc>
  <rcc rId="8789" sId="2">
    <oc r="J25">
      <f>IF(G25=0,"-",H25/G25)</f>
    </oc>
    <nc r="J25">
      <f>IF(G25=0,"-",H25/G25)</f>
    </nc>
  </rcc>
  <rcc rId="8790" sId="2">
    <oc r="J26">
      <f>IF(G26=0,"-",H26/G26)</f>
    </oc>
    <nc r="J26">
      <f>IF(G26=0,"-",H26/G26)</f>
    </nc>
  </rcc>
  <rcc rId="8791" sId="2">
    <oc r="J27">
      <f>IF(G27=0,"-",H27/G27)</f>
    </oc>
    <nc r="J27">
      <f>IF(G27=0,"-",H27/G27)</f>
    </nc>
  </rcc>
  <rcc rId="8792" sId="2">
    <oc r="J28">
      <f>IF(G28=0,"-",H28/G28)</f>
    </oc>
    <nc r="J28">
      <f>IF(G28=0,"-",H28/G28)</f>
    </nc>
  </rcc>
  <rcc rId="8793" sId="2">
    <oc r="J29">
      <f>IF(G29=0,"-",H29/G29)</f>
    </oc>
    <nc r="J29">
      <f>IF(G29=0,"-",H29/G29)</f>
    </nc>
  </rcc>
  <rcc rId="8794" sId="2">
    <oc r="J30">
      <f>IF(G30=0,"-",H30/G30)</f>
    </oc>
    <nc r="J30">
      <f>IF(G30=0,"-",H30/G30)</f>
    </nc>
  </rcc>
  <rcc rId="8795" sId="2">
    <oc r="J31">
      <f>IF(G31=0,"-",H31/G31)</f>
    </oc>
    <nc r="J31">
      <f>IF(G31=0,"-",H31/G31)</f>
    </nc>
  </rcc>
  <rcc rId="8796" sId="2">
    <oc r="J32">
      <f>IF(G32=0,"-",H32/G32)</f>
    </oc>
    <nc r="J32">
      <f>IF(G32=0,"-",H32/G32)</f>
    </nc>
  </rcc>
  <rcc rId="8797" sId="2">
    <oc r="J33">
      <f>IF(G33=0,"-",H33/G33)</f>
    </oc>
    <nc r="J33">
      <f>IF(G33=0,"-",H33/G33)</f>
    </nc>
  </rcc>
  <rcc rId="8798" sId="2">
    <oc r="J34">
      <f>IF(G34=0,"-",H34/G34)</f>
    </oc>
    <nc r="J34">
      <f>IF(G34=0,"-",H34/G34)</f>
    </nc>
  </rcc>
  <rcc rId="8799" sId="2">
    <oc r="J35">
      <f>IF(G35=0,"-",H35/G35)</f>
    </oc>
    <nc r="J35">
      <f>IF(G35=0,"-",H35/G35)</f>
    </nc>
  </rcc>
  <rcc rId="8800" sId="2">
    <oc r="J36">
      <f>IF(G36=0,"-",H36/G36)</f>
    </oc>
    <nc r="J36">
      <f>IF(G36=0,"-",H36/G36)</f>
    </nc>
  </rcc>
  <rcc rId="8801" sId="2">
    <oc r="J37">
      <f>IF(G37=0,"-",H37/G37)</f>
    </oc>
    <nc r="J37">
      <f>IF(G37=0,"-",H37/G37)</f>
    </nc>
  </rcc>
  <rcc rId="8802" sId="2">
    <oc r="J38">
      <f>IF(G38=0,"-",H38/G38)</f>
    </oc>
    <nc r="J38">
      <f>IF(G38=0,"-",H38/G38)</f>
    </nc>
  </rcc>
  <rcc rId="8803" sId="2">
    <oc r="J39">
      <f>IF(G39=0,"-",H39/G39)</f>
    </oc>
    <nc r="J39">
      <f>IF(G39=0,"-",H39/G39)</f>
    </nc>
  </rcc>
  <rcc rId="8804" sId="2">
    <oc r="J40">
      <f>IF(G40=0,"-",H40/G40)</f>
    </oc>
    <nc r="J40">
      <f>IF(G40=0,"-",H40/G40)</f>
    </nc>
  </rcc>
  <rcc rId="8805" sId="2">
    <oc r="J41">
      <f>IF(G41=0,"-",H41/G41)</f>
    </oc>
    <nc r="J41">
      <f>IF(G41=0,"-",H41/G41)</f>
    </nc>
  </rcc>
  <rcc rId="8806" sId="2">
    <oc r="J42">
      <f>IF(G42=0,"-",H42/G42)</f>
    </oc>
    <nc r="J42">
      <f>IF(G42=0,"-",H42/G42)</f>
    </nc>
  </rcc>
  <rcc rId="8807" sId="2">
    <oc r="J43">
      <f>IF(G43=0,"-",H43/G43)</f>
    </oc>
    <nc r="J43">
      <f>IF(G43=0,"-",H43/G43)</f>
    </nc>
  </rcc>
  <rcc rId="8808" sId="2">
    <oc r="J44">
      <f>IF(G44=0,"-",H44/G44)</f>
    </oc>
    <nc r="J44">
      <f>IF(G44=0,"-",H44/G44)</f>
    </nc>
  </rcc>
  <rcc rId="8809" sId="2">
    <oc r="J45">
      <f>IF(G45=0,"-",H45/G45)</f>
    </oc>
    <nc r="J45">
      <f>IF(G45=0,"-",H45/G45)</f>
    </nc>
  </rcc>
  <rcc rId="8810" sId="2">
    <oc r="J46">
      <f>IF(G46=0,"-",H46/G46)</f>
    </oc>
    <nc r="J46">
      <f>IF(G46=0,"-",H46/G46)</f>
    </nc>
  </rcc>
  <rcc rId="8811" sId="2">
    <oc r="J47">
      <f>IF(G47=0,"-",H47/G47)</f>
    </oc>
    <nc r="J47">
      <f>IF(G47=0,"-",H47/G47)</f>
    </nc>
  </rcc>
  <rcc rId="8812" sId="2">
    <oc r="J48">
      <f>IF(G48=0,"-",H48/G48)</f>
    </oc>
    <nc r="J48">
      <f>IF(G48=0,"-",H48/G48)</f>
    </nc>
  </rcc>
  <rcc rId="8813" sId="2">
    <oc r="J49">
      <f>IF(G49=0,"-",H49/G49)</f>
    </oc>
    <nc r="J49">
      <f>IF(G49=0,"-",H49/G49)</f>
    </nc>
  </rcc>
  <rcc rId="8814" sId="2">
    <oc r="J50">
      <f>IF(G50=0,"-",H50/G50)</f>
    </oc>
    <nc r="J50">
      <f>IF(G50=0,"-",H50/G50)</f>
    </nc>
  </rcc>
  <rcc rId="8815" sId="2">
    <oc r="J51">
      <f>IF(G51=0,"-",H51/G51)</f>
    </oc>
    <nc r="J51">
      <f>IF(G51=0,"-",H51/G51)</f>
    </nc>
  </rcc>
  <rcc rId="8816" sId="2">
    <oc r="J52">
      <f>IF(G52=0,"-",H52/G52)</f>
    </oc>
    <nc r="J52">
      <f>IF(G52=0,"-",H52/G52)</f>
    </nc>
  </rcc>
  <rcc rId="8817" sId="2">
    <oc r="J53">
      <f>IF(G53=0,"-",H53/G53)</f>
    </oc>
    <nc r="J53">
      <f>IF(G53=0,"-",H53/G53)</f>
    </nc>
  </rcc>
  <rcc rId="8818" sId="2">
    <oc r="J54">
      <f>IF(G54=0,"-",H54/G54)</f>
    </oc>
    <nc r="J54">
      <f>IF(G54=0,"-",H54/G54)</f>
    </nc>
  </rcc>
  <rcc rId="8819" sId="2">
    <oc r="J55">
      <f>IF(G55=0,"-",H55/G55)</f>
    </oc>
    <nc r="J55">
      <f>IF(G55=0,"-",H55/G55)</f>
    </nc>
  </rcc>
  <rcc rId="8820" sId="2">
    <oc r="J56">
      <f>IF(G56=0,"-",H56/G56)</f>
    </oc>
    <nc r="J56">
      <f>IF(G56=0,"-",H56/G56)</f>
    </nc>
  </rcc>
  <rcc rId="8821" sId="2">
    <oc r="J57">
      <f>IF(G57=0,"-",H57/G57)</f>
    </oc>
    <nc r="J57">
      <f>IF(G57=0,"-",H57/G57)</f>
    </nc>
  </rcc>
  <rcc rId="8822" sId="2">
    <oc r="J58">
      <f>IF(G58=0,"-",H58/G58)</f>
    </oc>
    <nc r="J58">
      <f>IF(G58=0,"-",H58/G58)</f>
    </nc>
  </rcc>
  <rcc rId="8823" sId="2">
    <oc r="J59">
      <f>IF(G59=0,"-",H59/G59)</f>
    </oc>
    <nc r="J59">
      <f>IF(G59=0,"-",H59/G59)</f>
    </nc>
  </rcc>
  <rcc rId="8824" sId="2">
    <oc r="J60">
      <f>IF(G60=0,"-",H60/G60)</f>
    </oc>
    <nc r="J60">
      <f>IF(G60=0,"-",H60/G60)</f>
    </nc>
  </rcc>
  <rcc rId="8825" sId="2">
    <oc r="J61">
      <f>IF(G61=0,"-",H61/G61)</f>
    </oc>
    <nc r="J61">
      <f>IF(G61=0,"-",H61/G61)</f>
    </nc>
  </rcc>
  <rcc rId="8826" sId="2">
    <oc r="J62">
      <f>IF(G62=0,"-",H62/G62)</f>
    </oc>
    <nc r="J62">
      <f>IF(G62=0,"-",H62/G62)</f>
    </nc>
  </rcc>
  <rcc rId="8827" sId="2">
    <oc r="J63">
      <f>IF(G63=0,"-",H63/G63)</f>
    </oc>
    <nc r="J63">
      <f>IF(G63=0,"-",H63/G63)</f>
    </nc>
  </rcc>
  <rcc rId="8828" sId="2">
    <oc r="J64">
      <f>IF(G64=0,"-",H64/G64)</f>
    </oc>
    <nc r="J64">
      <f>IF(G64=0,"-",H64/G64)</f>
    </nc>
  </rcc>
  <rcc rId="8829" sId="2">
    <oc r="J65">
      <f>IF(G65=0,"-",H65/G65)</f>
    </oc>
    <nc r="J65">
      <f>IF(G65=0,"-",H65/G65)</f>
    </nc>
  </rcc>
  <rcc rId="8830" sId="2">
    <oc r="J67">
      <f>IF(G67=0,"-",H67/G67)</f>
    </oc>
    <nc r="J67">
      <f>IF(G67=0,"-",H67/G67)</f>
    </nc>
  </rcc>
  <rcc rId="8831" sId="2">
    <oc r="J68">
      <f>IF(G68=0,"-",H68/G68)</f>
    </oc>
    <nc r="J68">
      <f>IF(G68=0,"-",H68/G68)</f>
    </nc>
  </rcc>
  <rcc rId="8832" sId="2">
    <oc r="J69">
      <f>IF(G69=0,"-",H69/G69)</f>
    </oc>
    <nc r="J69">
      <f>IF(G69=0,"-",H69/G69)</f>
    </nc>
  </rcc>
  <rcc rId="8833" sId="2">
    <oc r="J70">
      <f>IF(G70=0,"-",H70/G70)</f>
    </oc>
    <nc r="J70">
      <f>IF(G70=0,"-",H70/G70)</f>
    </nc>
  </rcc>
  <rcc rId="8834" sId="2">
    <oc r="J71">
      <f>IF(G71=0,"-",H71/G71)</f>
    </oc>
    <nc r="J71">
      <f>IF(G71=0,"-",H71/G71)</f>
    </nc>
  </rcc>
  <rcc rId="8835" sId="2">
    <oc r="J72">
      <f>IF(G72=0,"-",H72/G72)</f>
    </oc>
    <nc r="J72">
      <f>IF(G72=0,"-",H72/G72)</f>
    </nc>
  </rcc>
  <rcc rId="8836" sId="2">
    <oc r="J73">
      <f>IF(G73=0,"-",H73/G73)</f>
    </oc>
    <nc r="J73">
      <f>IF(G73=0,"-",H73/G73)</f>
    </nc>
  </rcc>
  <rcc rId="8837" sId="2">
    <oc r="J74">
      <f>IF(G74=0,"-",H74/G74)</f>
    </oc>
    <nc r="J74">
      <f>IF(G74=0,"-",H74/G74)</f>
    </nc>
  </rcc>
  <rcc rId="8838" sId="2">
    <oc r="J75">
      <f>IF(G75=0,"-",H75/G75)</f>
    </oc>
    <nc r="J75">
      <f>IF(G75=0,"-",H75/G75)</f>
    </nc>
  </rcc>
  <rcc rId="8839" sId="2">
    <oc r="J76">
      <f>IF(G76=0,"-",H76/G76)</f>
    </oc>
    <nc r="J76">
      <f>IF(G76=0,"-",H76/G76)</f>
    </nc>
  </rcc>
  <rcc rId="8840" sId="2">
    <oc r="J77">
      <f>IF(G77=0,"-",H77/G77)</f>
    </oc>
    <nc r="J77">
      <f>IF(G77=0,"-",H77/G77)</f>
    </nc>
  </rcc>
  <rcc rId="8841" sId="2">
    <oc r="J78">
      <f>IF(G78=0,"-",H78/G78)</f>
    </oc>
    <nc r="J78">
      <f>IF(G78=0,"-",H78/G78)</f>
    </nc>
  </rcc>
  <rcc rId="8842" sId="2">
    <oc r="J79">
      <f>IF(G79=0,"-",H79/G79)</f>
    </oc>
    <nc r="J79">
      <f>IF(G79=0,"-",H79/G79)</f>
    </nc>
  </rcc>
  <rcc rId="8843" sId="2">
    <oc r="J80">
      <f>IF(G80=0,"-",H80/G80)</f>
    </oc>
    <nc r="J80">
      <f>IF(G80=0,"-",H80/G80)</f>
    </nc>
  </rcc>
  <rcc rId="8844" sId="2">
    <oc r="J81">
      <f>IF(G81=0,"-",H81/G81)</f>
    </oc>
    <nc r="J81">
      <f>IF(G81=0,"-",H81/G81)</f>
    </nc>
  </rcc>
  <rcc rId="8845" sId="2">
    <oc r="J82">
      <f>IF(G82=0,"-",H82/G82)</f>
    </oc>
    <nc r="J82">
      <f>IF(G82=0,"-",H82/G82)</f>
    </nc>
  </rcc>
  <rcc rId="8846" sId="2">
    <oc r="J83">
      <f>IF(G83=0,"-",H83/G83)</f>
    </oc>
    <nc r="J83">
      <f>IF(G83=0,"-",H83/G83)</f>
    </nc>
  </rcc>
  <rcc rId="8847" sId="2">
    <oc r="J84">
      <f>IF(G84=0,"-",H84/G84)</f>
    </oc>
    <nc r="J84">
      <f>IF(G84=0,"-",H84/G84)</f>
    </nc>
  </rcc>
  <rcc rId="8848" sId="2">
    <oc r="J85">
      <f>IF(G85=0,"-",H85/G85)</f>
    </oc>
    <nc r="J85">
      <f>IF(G85=0,"-",H85/G85)</f>
    </nc>
  </rcc>
  <rcc rId="8849" sId="2">
    <oc r="J86">
      <f>IF(G86=0,"-",H86/G86)</f>
    </oc>
    <nc r="J86">
      <f>IF(G86=0,"-",H86/G86)</f>
    </nc>
  </rcc>
  <rcc rId="8850" sId="2">
    <oc r="J87">
      <f>IF(G87=0,"-",H87/G87)</f>
    </oc>
    <nc r="J87">
      <f>IF(G87=0,"-",H87/G87)</f>
    </nc>
  </rcc>
  <rcc rId="8851" sId="2">
    <oc r="J88">
      <f>IF(G88=0,"-",H88/G88)</f>
    </oc>
    <nc r="J88">
      <f>IF(G88=0,"-",H88/G88)</f>
    </nc>
  </rcc>
  <rcc rId="8852" sId="2">
    <oc r="J89">
      <f>IF(G89=0,"-",H89/G89)</f>
    </oc>
    <nc r="J89">
      <f>IF(G89=0,"-",H89/G89)</f>
    </nc>
  </rcc>
  <rcc rId="8853" sId="2">
    <oc r="J90">
      <f>IF(G90=0,"-",H90/G90)</f>
    </oc>
    <nc r="J90">
      <f>IF(G90=0,"-",H90/G90)</f>
    </nc>
  </rcc>
  <rcc rId="8854" sId="2">
    <oc r="J91">
      <f>IF(G91=0,"-",H91/G91)</f>
    </oc>
    <nc r="J91">
      <f>IF(G91=0,"-",H91/G91)</f>
    </nc>
  </rcc>
  <rcc rId="8855" sId="2">
    <oc r="J92">
      <f>IF(G92=0,"-",H92/G92)</f>
    </oc>
    <nc r="J92">
      <f>IF(G92=0,"-",H92/G92)</f>
    </nc>
  </rcc>
  <rcc rId="8856" sId="2">
    <oc r="J93">
      <f>IF(G93=0,"-",H93/G93)</f>
    </oc>
    <nc r="J93">
      <f>IF(G93=0,"-",H93/G93)</f>
    </nc>
  </rcc>
  <rcc rId="8857" sId="2">
    <oc r="J94">
      <f>IF(G94=0,"-",H94/G94)</f>
    </oc>
    <nc r="J94">
      <f>IF(G94=0,"-",H94/G94)</f>
    </nc>
  </rcc>
  <rcc rId="8858" sId="2">
    <oc r="J95">
      <f>IF(G95=0,"-",H95/G95)</f>
    </oc>
    <nc r="J95">
      <f>IF(G95=0,"-",H95/G95)</f>
    </nc>
  </rcc>
  <rcc rId="8859" sId="2">
    <oc r="J96">
      <f>IF(G96=0,"-",H96/G96)</f>
    </oc>
    <nc r="J96">
      <f>IF(G96=0,"-",H96/G96)</f>
    </nc>
  </rcc>
  <rcc rId="8860" sId="2">
    <oc r="J97">
      <f>IF(G97=0,"-",H97/G97)</f>
    </oc>
    <nc r="J97">
      <f>IF(G97=0,"-",H97/G97)</f>
    </nc>
  </rcc>
  <rcc rId="8861" sId="2">
    <oc r="J98">
      <f>IF(G98=0,"-",H98/G98)</f>
    </oc>
    <nc r="J98">
      <f>IF(G98=0,"-",H98/G98)</f>
    </nc>
  </rcc>
  <rcc rId="8862" sId="2">
    <oc r="J99">
      <f>IF(G99=0,"-",H99/G99)</f>
    </oc>
    <nc r="J99">
      <f>IF(G99=0,"-",H99/G99)</f>
    </nc>
  </rcc>
  <rcc rId="8863" sId="2">
    <oc r="J100">
      <f>IF(G100=0,"-",H100/G100)</f>
    </oc>
    <nc r="J100">
      <f>IF(G100=0,"-",H100/G100)</f>
    </nc>
  </rcc>
  <rcc rId="8864" sId="2">
    <oc r="J101">
      <f>IF(G101=0,"-",H101/G101)</f>
    </oc>
    <nc r="J101">
      <f>IF(G101=0,"-",H101/G101)</f>
    </nc>
  </rcc>
  <rcc rId="8865" sId="2">
    <oc r="J102">
      <f>IF(G102=0,"-",H102/G102)</f>
    </oc>
    <nc r="J102">
      <f>IF(G102=0,"-",H102/G102)</f>
    </nc>
  </rcc>
  <rcc rId="8866" sId="2">
    <oc r="J103">
      <f>IF(G103=0,"-",H103/G103)</f>
    </oc>
    <nc r="J103">
      <f>IF(G103=0,"-",H103/G103)</f>
    </nc>
  </rcc>
  <rcc rId="8867" sId="2">
    <oc r="J104">
      <f>IF(G104=0,"-",H104/G104)</f>
    </oc>
    <nc r="J104">
      <f>IF(G104=0,"-",H104/G104)</f>
    </nc>
  </rcc>
  <rcc rId="8868" sId="2">
    <oc r="J105">
      <f>IF(G105=0,"-",H105/G105)</f>
    </oc>
    <nc r="J105">
      <f>IF(G105=0,"-",H105/G105)</f>
    </nc>
  </rcc>
  <rcc rId="8869" sId="2">
    <oc r="J106">
      <f>IF(G106=0,"-",H106/G106)</f>
    </oc>
    <nc r="J106">
      <f>IF(G106=0,"-",H106/G106)</f>
    </nc>
  </rcc>
  <rcc rId="8870" sId="2">
    <oc r="J107">
      <f>IF(G107=0,"-",H107/G107)</f>
    </oc>
    <nc r="J107">
      <f>IF(G107=0,"-",H107/G107)</f>
    </nc>
  </rcc>
  <rcc rId="8871" sId="2">
    <oc r="J108">
      <f>IF(G108=0,"-",H108/G108)</f>
    </oc>
    <nc r="J108">
      <f>IF(G108=0,"-",H108/G108)</f>
    </nc>
  </rcc>
  <rcc rId="8872" sId="2">
    <oc r="J109">
      <f>IF(G109=0,"-",H109/G109)</f>
    </oc>
    <nc r="J109">
      <f>IF(G109=0,"-",H109/G109)</f>
    </nc>
  </rcc>
  <rcc rId="8873" sId="2">
    <oc r="J110">
      <f>IF(G110=0,"-",H110/G110)</f>
    </oc>
    <nc r="J110">
      <f>IF(G110=0,"-",H110/G110)</f>
    </nc>
  </rcc>
  <rcc rId="8874" sId="2">
    <oc r="J111">
      <f>IF(G111=0,"-",H111/G111)</f>
    </oc>
    <nc r="J111">
      <f>IF(G111=0,"-",H111/G111)</f>
    </nc>
  </rcc>
  <rcc rId="8875" sId="2">
    <oc r="J112">
      <f>IF(G112=0,"-",H112/G112)</f>
    </oc>
    <nc r="J112">
      <f>IF(G112=0,"-",H112/G112)</f>
    </nc>
  </rcc>
  <rcc rId="8876" sId="2">
    <oc r="J113">
      <f>IF(G113=0,"-",H113/G113)</f>
    </oc>
    <nc r="J113">
      <f>IF(G113=0,"-",H113/G113)</f>
    </nc>
  </rcc>
  <rcc rId="8877" sId="2">
    <oc r="J114">
      <f>IF(G114=0,"-",H114/G114)</f>
    </oc>
    <nc r="J114">
      <f>IF(G114=0,"-",H114/G114)</f>
    </nc>
  </rcc>
  <rcc rId="8878" sId="2">
    <oc r="J115">
      <f>IF(G115=0,"-",H115/G115)</f>
    </oc>
    <nc r="J115">
      <f>IF(G115=0,"-",H115/G115)</f>
    </nc>
  </rcc>
  <rcc rId="8879" sId="2">
    <oc r="J116">
      <f>IF(G116=0,"-",H116/G116)</f>
    </oc>
    <nc r="J116">
      <f>IF(G116=0,"-",H116/G116)</f>
    </nc>
  </rcc>
  <rcc rId="8880" sId="2">
    <oc r="J117">
      <f>IF(G117=0,"-",H117/G117)</f>
    </oc>
    <nc r="J117">
      <f>IF(G117=0,"-",H117/G117)</f>
    </nc>
  </rcc>
  <rcc rId="8881" sId="2">
    <oc r="J118">
      <f>IF(G118=0,"-",H118/G118)</f>
    </oc>
    <nc r="J118">
      <f>IF(G118=0,"-",H118/G118)</f>
    </nc>
  </rcc>
  <rcc rId="8882" sId="2">
    <oc r="J119">
      <f>IF(G119=0,"-",H119/G119)</f>
    </oc>
    <nc r="J119">
      <f>IF(G119=0,"-",H119/G119)</f>
    </nc>
  </rcc>
  <rcc rId="8883" sId="2">
    <oc r="J120">
      <f>IF(G120=0,"-",H120/G120)</f>
    </oc>
    <nc r="J120">
      <f>IF(G120=0,"-",H120/G120)</f>
    </nc>
  </rcc>
  <rcc rId="8884" sId="2">
    <oc r="J121">
      <f>IF(G121=0,"-",H121/G121)</f>
    </oc>
    <nc r="J121">
      <f>IF(G121=0,"-",H121/G121)</f>
    </nc>
  </rcc>
  <rcc rId="8885" sId="2">
    <oc r="J122">
      <f>IF(G122=0,"-",H122/G122)</f>
    </oc>
    <nc r="J122">
      <f>IF(G122=0,"-",H122/G122)</f>
    </nc>
  </rcc>
  <rcc rId="8886" sId="2">
    <oc r="J123">
      <f>IF(G123=0,"-",H123/G123)</f>
    </oc>
    <nc r="J123">
      <f>IF(G123=0,"-",H123/G123)</f>
    </nc>
  </rcc>
  <rcc rId="8887" sId="2">
    <oc r="J124">
      <f>IF(G124=0,"-",H124/G124)</f>
    </oc>
    <nc r="J124">
      <f>IF(G124=0,"-",H124/G124)</f>
    </nc>
  </rcc>
  <rcc rId="8888" sId="2">
    <oc r="J125">
      <f>IF(G125=0,"-",H125/G125)</f>
    </oc>
    <nc r="J125">
      <f>IF(G125=0,"-",H125/G125)</f>
    </nc>
  </rcc>
  <rcc rId="8889" sId="2">
    <oc r="J126">
      <f>IF(G126=0,"-",H126/G126)</f>
    </oc>
    <nc r="J126">
      <f>IF(G126=0,"-",H126/G126)</f>
    </nc>
  </rcc>
  <rcc rId="8890" sId="2">
    <oc r="J127">
      <f>IF(G127=0,"-",H127/G127)</f>
    </oc>
    <nc r="J127">
      <f>IF(G127=0,"-",H127/G127)</f>
    </nc>
  </rcc>
  <rcc rId="8891" sId="2">
    <oc r="J128">
      <f>IF(G128=0,"-",H128/G128)</f>
    </oc>
    <nc r="J128">
      <f>IF(G128=0,"-",H128/G128)</f>
    </nc>
  </rcc>
  <rcc rId="8892" sId="2">
    <oc r="J129">
      <f>IF(G129=0,"-",H129/G129)</f>
    </oc>
    <nc r="J129">
      <f>IF(G129=0,"-",H129/G129)</f>
    </nc>
  </rcc>
  <rcc rId="8893" sId="2">
    <oc r="J130">
      <f>IF(G130=0,"-",H130/G130)</f>
    </oc>
    <nc r="J130">
      <f>IF(G130=0,"-",H130/G130)</f>
    </nc>
  </rcc>
  <rcc rId="8894" sId="2">
    <oc r="J131">
      <f>IF(G131=0,"-",H131/G131)</f>
    </oc>
    <nc r="J131">
      <f>IF(G131=0,"-",H131/G131)</f>
    </nc>
  </rcc>
  <rcc rId="8895" sId="2">
    <oc r="J132">
      <f>IF(G132=0,"-",H132/G132)</f>
    </oc>
    <nc r="J132">
      <f>IF(G132=0,"-",H132/G132)</f>
    </nc>
  </rcc>
  <rcc rId="8896" sId="2">
    <oc r="J133">
      <f>IF(G133=0,"-",H133/G133)</f>
    </oc>
    <nc r="J133">
      <f>IF(G133=0,"-",H133/G133)</f>
    </nc>
  </rcc>
  <rcc rId="8897" sId="2">
    <oc r="J134">
      <f>IF(G134=0,"-",H134/G134)</f>
    </oc>
    <nc r="J134">
      <f>IF(G134=0,"-",H134/G134)</f>
    </nc>
  </rcc>
  <rcc rId="8898" sId="2">
    <oc r="J135">
      <f>IF(G135=0,"-",H135/G135)</f>
    </oc>
    <nc r="J135">
      <f>IF(G135=0,"-",H135/G135)</f>
    </nc>
  </rcc>
  <rcc rId="8899" sId="2">
    <oc r="J136">
      <f>IF(G136=0,"-",H136/G136)</f>
    </oc>
    <nc r="J136">
      <f>IF(G136=0,"-",H136/G136)</f>
    </nc>
  </rcc>
  <rcc rId="8900" sId="2">
    <oc r="J137">
      <f>IF(G137=0,"-",H137/G137)</f>
    </oc>
    <nc r="J137">
      <f>IF(G137=0,"-",H137/G137)</f>
    </nc>
  </rcc>
  <rcc rId="8901" sId="2">
    <oc r="J138">
      <f>IF(G138=0,"-",H138/G138)</f>
    </oc>
    <nc r="J138">
      <f>IF(G138=0,"-",H138/G138)</f>
    </nc>
  </rcc>
  <rcc rId="8902" sId="2">
    <oc r="J139">
      <f>IF(G139=0,"-",H139/G139)</f>
    </oc>
    <nc r="J139">
      <f>IF(G139=0,"-",H139/G139)</f>
    </nc>
  </rcc>
  <rcc rId="8903" sId="2">
    <oc r="J140">
      <f>IF(G140=0,"-",H140/G140)</f>
    </oc>
    <nc r="J140">
      <f>IF(G140=0,"-",H140/G140)</f>
    </nc>
  </rcc>
  <rcc rId="8904" sId="2">
    <oc r="J141">
      <f>IF(G141=0,"-",H141/G141)</f>
    </oc>
    <nc r="J141">
      <f>IF(G141=0,"-",H141/G141)</f>
    </nc>
  </rcc>
  <rcc rId="8905" sId="2">
    <oc r="J142">
      <f>IF(G142=0,"-",H142/G142)</f>
    </oc>
    <nc r="J142">
      <f>IF(G142=0,"-",H142/G142)</f>
    </nc>
  </rcc>
  <rcc rId="8906" sId="2">
    <oc r="J143">
      <f>IF(G143=0,"-",H143/G143)</f>
    </oc>
    <nc r="J143">
      <f>IF(G143=0,"-",H143/G143)</f>
    </nc>
  </rcc>
  <rcc rId="8907" sId="2">
    <oc r="J144">
      <f>IF(G144=0,"-",H144/G144)</f>
    </oc>
    <nc r="J144">
      <f>IF(G144=0,"-",H144/G144)</f>
    </nc>
  </rcc>
  <rcc rId="8908" sId="2">
    <oc r="J145">
      <f>IF(G145=0,"-",H145/G145)</f>
    </oc>
    <nc r="J145">
      <f>IF(G145=0,"-",H145/G145)</f>
    </nc>
  </rcc>
  <rcc rId="8909" sId="2">
    <oc r="J146">
      <f>IF(G146=0,"-",H146/G146)</f>
    </oc>
    <nc r="J146">
      <f>IF(G146=0,"-",H146/G146)</f>
    </nc>
  </rcc>
  <rcc rId="8910" sId="2">
    <oc r="J147">
      <f>IF(G147=0,"-",H147/G147)</f>
    </oc>
    <nc r="J147">
      <f>IF(G147=0,"-",H147/G147)</f>
    </nc>
  </rcc>
  <rcc rId="8911" sId="2">
    <oc r="J148">
      <f>IF(G148=0,"-",H148/G148)</f>
    </oc>
    <nc r="J148">
      <f>IF(G148=0,"-",H148/G148)</f>
    </nc>
  </rcc>
  <rcc rId="8912" sId="2">
    <oc r="J149">
      <f>IF(G149=0,"-",H149/G149)</f>
    </oc>
    <nc r="J149">
      <f>IF(G149=0,"-",H149/G149)</f>
    </nc>
  </rcc>
  <rcc rId="8913" sId="2">
    <oc r="J150">
      <f>IF(G150=0,"-",H150/G150)</f>
    </oc>
    <nc r="J150">
      <f>IF(G150=0,"-",H150/G150)</f>
    </nc>
  </rcc>
  <rcc rId="8914" sId="2">
    <oc r="J151">
      <f>IF(G151=0,"-",H151/G151)</f>
    </oc>
    <nc r="J151">
      <f>IF(G151=0,"-",H151/G151)</f>
    </nc>
  </rcc>
  <rcc rId="8915" sId="2">
    <oc r="J152">
      <f>IF(G152=0,"-",H152/G152)</f>
    </oc>
    <nc r="J152">
      <f>IF(G152=0,"-",H152/G152)</f>
    </nc>
  </rcc>
  <rcc rId="8916" sId="2">
    <oc r="J153">
      <f>IF(G153=0,"-",H153/G153)</f>
    </oc>
    <nc r="J153">
      <f>IF(G153=0,"-",H153/G153)</f>
    </nc>
  </rcc>
  <rcc rId="8917" sId="2">
    <oc r="J154">
      <f>IF(G154=0,"-",H154/G154)</f>
    </oc>
    <nc r="J154">
      <f>IF(G154=0,"-",H154/G154)</f>
    </nc>
  </rcc>
  <rcc rId="8918" sId="2">
    <oc r="J155">
      <f>IF(G155=0,"-",H155/G155)</f>
    </oc>
    <nc r="J155">
      <f>IF(G155=0,"-",H155/G155)</f>
    </nc>
  </rcc>
  <rcc rId="8919" sId="2">
    <oc r="J156">
      <f>IF(G156=0,"-",H156/G156)</f>
    </oc>
    <nc r="J156">
      <f>IF(G156=0,"-",H156/G156)</f>
    </nc>
  </rcc>
  <rcc rId="8920" sId="2">
    <oc r="J157">
      <f>IF(G157=0,"-",H157/G157)</f>
    </oc>
    <nc r="J157">
      <f>IF(G157=0,"-",H157/G157)</f>
    </nc>
  </rcc>
  <rcc rId="8921" sId="2">
    <oc r="J158">
      <f>IF(G158=0,"-",H158/G158)</f>
    </oc>
    <nc r="J158">
      <f>IF(G158=0,"-",H158/G158)</f>
    </nc>
  </rcc>
  <rcc rId="8922" sId="2">
    <oc r="J159">
      <f>IF(G159=0,"-",H159/G159)</f>
    </oc>
    <nc r="J159">
      <f>IF(G159=0,"-",H159/G159)</f>
    </nc>
  </rcc>
  <rcc rId="8923" sId="2">
    <oc r="J160">
      <f>IF(G160=0,"-",H160/G160)</f>
    </oc>
    <nc r="J160">
      <f>IF(G160=0,"-",H160/G160)</f>
    </nc>
  </rcc>
  <rcc rId="8924" sId="2">
    <oc r="J161">
      <f>IF(G161=0,"-",H161/G161)</f>
    </oc>
    <nc r="J161">
      <f>IF(G161=0,"-",H161/G161)</f>
    </nc>
  </rcc>
  <rcc rId="8925" sId="2">
    <oc r="J162">
      <f>IF(G162=0,"-",H162/G162)</f>
    </oc>
    <nc r="J162">
      <f>IF(G162=0,"-",H162/G162)</f>
    </nc>
  </rcc>
  <rcc rId="8926" sId="2">
    <oc r="J163">
      <f>IF(G163=0,"-",H163/G163)</f>
    </oc>
    <nc r="J163">
      <f>IF(G163=0,"-",H163/G163)</f>
    </nc>
  </rcc>
  <rcc rId="8927" sId="2">
    <oc r="J164">
      <f>IF(G164=0,"-",H164/G164)</f>
    </oc>
    <nc r="J164">
      <f>IF(G164=0,"-",H164/G164)</f>
    </nc>
  </rcc>
  <rcc rId="8928" sId="2">
    <oc r="J165">
      <f>IF(G165=0,"-",H165/G165)</f>
    </oc>
    <nc r="J165">
      <f>IF(G165=0,"-",H165/G165)</f>
    </nc>
  </rcc>
  <rcc rId="8929" sId="2">
    <oc r="J166">
      <f>IF(G166=0,"-",H166/G166)</f>
    </oc>
    <nc r="J166">
      <f>IF(G166=0,"-",H166/G166)</f>
    </nc>
  </rcc>
  <rcc rId="8930" sId="2">
    <oc r="J167">
      <f>IF(G167=0,"-",H167/G167)</f>
    </oc>
    <nc r="J167">
      <f>IF(G167=0,"-",H167/G167)</f>
    </nc>
  </rcc>
  <rcc rId="8931" sId="2">
    <oc r="J168">
      <f>IF(G168=0,"-",H168/G168)</f>
    </oc>
    <nc r="J168">
      <f>IF(G168=0,"-",H168/G168)</f>
    </nc>
  </rcc>
  <rcc rId="8932" sId="2">
    <oc r="J169">
      <f>IF(G169=0,"-",H169/G169)</f>
    </oc>
    <nc r="J169">
      <f>IF(G169=0,"-",H169/G169)</f>
    </nc>
  </rcc>
  <rcc rId="8933" sId="2">
    <oc r="J170">
      <f>IF(G170=0,"-",H170/G170)</f>
    </oc>
    <nc r="J170">
      <f>IF(G170=0,"-",H170/G170)</f>
    </nc>
  </rcc>
  <rcc rId="8934" sId="2">
    <oc r="J171">
      <f>IF(G171=0,"-",H171/G171)</f>
    </oc>
    <nc r="J171">
      <f>IF(G171=0,"-",H171/G171)</f>
    </nc>
  </rcc>
  <rcc rId="8935" sId="2">
    <oc r="J172">
      <f>IF(G172=0,"-",H172/G172)</f>
    </oc>
    <nc r="J172">
      <f>IF(G172=0,"-",H172/G172)</f>
    </nc>
  </rcc>
  <rcc rId="8936" sId="2">
    <oc r="J173">
      <f>IF(G173=0,"-",H173/G173)</f>
    </oc>
    <nc r="J173">
      <f>IF(G173=0,"-",H173/G173)</f>
    </nc>
  </rcc>
  <rcc rId="8937" sId="2">
    <oc r="J174">
      <f>IF(G174=0,"-",H174/G174)</f>
    </oc>
    <nc r="J174">
      <f>IF(G174=0,"-",H174/G174)</f>
    </nc>
  </rcc>
  <rcc rId="8938" sId="2">
    <oc r="J175">
      <f>IF(G175=0,"-",H175/G175)</f>
    </oc>
    <nc r="J175">
      <f>IF(G175=0,"-",H175/G175)</f>
    </nc>
  </rcc>
  <rcc rId="8939" sId="2">
    <oc r="J176">
      <f>IF(G176=0,"-",H176/G176)</f>
    </oc>
    <nc r="J176">
      <f>IF(G176=0,"-",H176/G176)</f>
    </nc>
  </rcc>
  <rcc rId="8940" sId="2">
    <oc r="J177">
      <f>IF(G177=0,"-",H177/G177)</f>
    </oc>
    <nc r="J177">
      <f>IF(G177=0,"-",H177/G177)</f>
    </nc>
  </rcc>
  <rcc rId="8941" sId="2">
    <oc r="J178">
      <f>IF(G178=0,"-",H178/G178)</f>
    </oc>
    <nc r="J178">
      <f>IF(G178=0,"-",H178/G178)</f>
    </nc>
  </rcc>
  <rcc rId="8942" sId="2">
    <oc r="J179">
      <f>IF(G179=0,"-",H179/G179)</f>
    </oc>
    <nc r="J179">
      <f>IF(G179=0,"-",H179/G179)</f>
    </nc>
  </rcc>
  <rcc rId="8943" sId="2">
    <oc r="J180">
      <f>IF(G180=0,"-",H180/G180)</f>
    </oc>
    <nc r="J180">
      <f>IF(G180=0,"-",H180/G180)</f>
    </nc>
  </rcc>
  <rcc rId="8944" sId="2">
    <oc r="J181">
      <f>IF(G181=0,"-",H181/G181)</f>
    </oc>
    <nc r="J181">
      <f>IF(G181=0,"-",H181/G181)</f>
    </nc>
  </rcc>
  <rcc rId="8945" sId="2">
    <oc r="J182">
      <f>IF(G182=0,"-",H182/G182)</f>
    </oc>
    <nc r="J182">
      <f>IF(G182=0,"-",H182/G182)</f>
    </nc>
  </rcc>
  <rcc rId="8946" sId="2">
    <oc r="J183">
      <f>IF(G183=0,"-",H183/G183)</f>
    </oc>
    <nc r="J183">
      <f>IF(G183=0,"-",H183/G183)</f>
    </nc>
  </rcc>
  <rcc rId="8947" sId="2">
    <oc r="J184">
      <f>IF(G184=0,"-",H184/G184)</f>
    </oc>
    <nc r="J184">
      <f>IF(G184=0,"-",H184/G184)</f>
    </nc>
  </rcc>
  <rcc rId="8948" sId="2">
    <oc r="J185">
      <f>IF(G185=0,"-",H185/G185)</f>
    </oc>
    <nc r="J185">
      <f>IF(G185=0,"-",H185/G185)</f>
    </nc>
  </rcc>
  <rcc rId="8949" sId="2">
    <oc r="J186">
      <f>IF(G186=0,"-",H186/G186)</f>
    </oc>
    <nc r="J186">
      <f>IF(G186=0,"-",H186/G186)</f>
    </nc>
  </rcc>
  <rcc rId="8950" sId="2">
    <oc r="J187">
      <f>IF(G187=0,"-",H187/G187)</f>
    </oc>
    <nc r="J187">
      <f>IF(G187=0,"-",H187/G187)</f>
    </nc>
  </rcc>
  <rcc rId="8951" sId="2">
    <oc r="J188">
      <f>IF(G188=0,"-",H188/G188)</f>
    </oc>
    <nc r="J188">
      <f>IF(G188=0,"-",H188/G188)</f>
    </nc>
  </rcc>
  <rcc rId="8952" sId="2">
    <oc r="J189">
      <f>IF(G189=0,"-",H189/G189)</f>
    </oc>
    <nc r="J189">
      <f>IF(G189=0,"-",H189/G189)</f>
    </nc>
  </rcc>
  <rcc rId="8953" sId="2">
    <oc r="J190">
      <f>IF(G190=0,"-",H190/G190)</f>
    </oc>
    <nc r="J190">
      <f>IF(G190=0,"-",H190/G190)</f>
    </nc>
  </rcc>
  <rcc rId="8954" sId="2">
    <oc r="J191">
      <f>IF(G191=0,"-",H191/G191)</f>
    </oc>
    <nc r="J191">
      <f>IF(G191=0,"-",H191/G191)</f>
    </nc>
  </rcc>
  <rcc rId="8955" sId="2">
    <oc r="J192">
      <f>IF(G192=0,"-",H192/G192)</f>
    </oc>
    <nc r="J192">
      <f>IF(G192=0,"-",H192/G192)</f>
    </nc>
  </rcc>
  <rcc rId="8956" sId="2">
    <oc r="J193">
      <f>IF(G193=0,"-",H193/G193)</f>
    </oc>
    <nc r="J193">
      <f>IF(G193=0,"-",H193/G193)</f>
    </nc>
  </rcc>
  <rcc rId="8957" sId="2">
    <oc r="J194">
      <f>IF(G194=0,"-",H194/G194)</f>
    </oc>
    <nc r="J194">
      <f>IF(G194=0,"-",H194/G194)</f>
    </nc>
  </rcc>
  <rcc rId="8958" sId="2">
    <oc r="J195">
      <f>IF(G195=0,"-",H195/G195)</f>
    </oc>
    <nc r="J195">
      <f>IF(G195=0,"-",H195/G195)</f>
    </nc>
  </rcc>
  <rcc rId="8959" sId="2">
    <oc r="J196">
      <f>IF(G196=0,"-",H196/G196)</f>
    </oc>
    <nc r="J196">
      <f>IF(G196=0,"-",H196/G196)</f>
    </nc>
  </rcc>
  <rcc rId="8960" sId="2">
    <oc r="J197">
      <f>IF(G197=0,"-",H197/G197)</f>
    </oc>
    <nc r="J197">
      <f>IF(G197=0,"-",H197/G197)</f>
    </nc>
  </rcc>
  <rcc rId="8961" sId="2">
    <oc r="J198">
      <f>IF(G198=0,"-",H198/G198)</f>
    </oc>
    <nc r="J198">
      <f>IF(G198=0,"-",H198/G198)</f>
    </nc>
  </rcc>
  <rcc rId="8962" sId="2">
    <oc r="J199">
      <f>IF(G199=0,"-",H199/G199)</f>
    </oc>
    <nc r="J199">
      <f>IF(G199=0,"-",H199/G199)</f>
    </nc>
  </rcc>
  <rcc rId="8963" sId="2">
    <oc r="J200">
      <f>IF(G200=0,"-",H200/G200)</f>
    </oc>
    <nc r="J200">
      <f>IF(G200=0,"-",H200/G200)</f>
    </nc>
  </rcc>
  <rcc rId="8964" sId="2">
    <oc r="J201">
      <f>IF(G201=0,"-",H201/G201)</f>
    </oc>
    <nc r="J201">
      <f>IF(G201=0,"-",H201/G201)</f>
    </nc>
  </rcc>
  <rcc rId="8965" sId="2">
    <oc r="J202">
      <f>IF(G202=0,"-",H202/G202)</f>
    </oc>
    <nc r="J202">
      <f>IF(G202=0,"-",H202/G202)</f>
    </nc>
  </rcc>
  <rcc rId="8966" sId="2">
    <oc r="J203">
      <f>IF(G203=0,"-",H203/G203)</f>
    </oc>
    <nc r="J203">
      <f>IF(G203=0,"-",H203/G203)</f>
    </nc>
  </rcc>
  <rcc rId="8967" sId="2">
    <oc r="J204">
      <f>IF(G204=0,"-",H204/G204)</f>
    </oc>
    <nc r="J204">
      <f>IF(G204=0,"-",H204/G204)</f>
    </nc>
  </rcc>
  <rcc rId="8968" sId="2">
    <oc r="J205">
      <f>IF(G205=0,"-",H205/G205)</f>
    </oc>
    <nc r="J205">
      <f>IF(G205=0,"-",H205/G205)</f>
    </nc>
  </rcc>
  <rcc rId="8969" sId="2">
    <oc r="J206">
      <f>IF(G206=0,"-",H206/G206)</f>
    </oc>
    <nc r="J206">
      <f>IF(G206=0,"-",H206/G206)</f>
    </nc>
  </rcc>
  <rcc rId="8970" sId="2">
    <oc r="J207">
      <f>IF(G207=0,"-",H207/G207)</f>
    </oc>
    <nc r="J207">
      <f>IF(G207=0,"-",H207/G207)</f>
    </nc>
  </rcc>
  <rcc rId="8971" sId="2">
    <oc r="J208">
      <f>IF(G208=0,"-",H208/G208)</f>
    </oc>
    <nc r="J208">
      <f>IF(G208=0,"-",H208/G208)</f>
    </nc>
  </rcc>
  <rcc rId="8972" sId="2">
    <oc r="J210">
      <f>IF(G210=0,"-",H210/G210)</f>
    </oc>
    <nc r="J210">
      <f>IF(G210=0,"-",H210/G210)</f>
    </nc>
  </rcc>
  <rcc rId="8973" sId="2">
    <oc r="J211">
      <f>IF(G211=0,"-",H211/G211)</f>
    </oc>
    <nc r="J211">
      <f>IF(G211=0,"-",H211/G211)</f>
    </nc>
  </rcc>
  <rcc rId="8974" sId="2">
    <oc r="J212">
      <f>IF(G212=0,"-",H212/G212)</f>
    </oc>
    <nc r="J212">
      <f>IF(G212=0,"-",H212/G212)</f>
    </nc>
  </rcc>
  <rcc rId="8975" sId="2">
    <oc r="J213">
      <f>IF(G213=0,"-",H213/G213)</f>
    </oc>
    <nc r="J213">
      <f>IF(G213=0,"-",H213/G213)</f>
    </nc>
  </rcc>
  <rcc rId="8976" sId="2" odxf="1" dxf="1">
    <nc r="J214">
      <f>IF(G214=0,"-",H214/G214)</f>
    </nc>
    <odxf>
      <fill>
        <patternFill patternType="solid">
          <bgColor theme="5" tint="0.59999389629810485"/>
        </patternFill>
      </fill>
    </odxf>
    <ndxf>
      <fill>
        <patternFill patternType="none">
          <bgColor indexed="65"/>
        </patternFill>
      </fill>
    </ndxf>
  </rcc>
  <rcc rId="8977" sId="2">
    <nc r="J215">
      <f>IF(G215=0,"-",H215/G215)</f>
    </nc>
  </rcc>
  <rcc rId="8978" sId="2">
    <nc r="J216">
      <f>IF(G216=0,"-",H216/G216)</f>
    </nc>
  </rcc>
  <rcc rId="8979" sId="2" odxf="1" dxf="1">
    <nc r="I214">
      <f>G214-H214</f>
    </nc>
    <odxf>
      <fill>
        <patternFill patternType="solid">
          <bgColor theme="5" tint="0.59999389629810485"/>
        </patternFill>
      </fill>
    </odxf>
    <ndxf>
      <fill>
        <patternFill patternType="none">
          <bgColor indexed="65"/>
        </patternFill>
      </fill>
    </ndxf>
  </rcc>
  <rcc rId="8980" sId="2">
    <nc r="I215">
      <f>G215-H215</f>
    </nc>
  </rcc>
  <rcc rId="8981" sId="2">
    <nc r="I216">
      <f>G216-H216</f>
    </nc>
  </rcc>
  <rfmt sheetId="2" sqref="K7" start="0" length="0">
    <dxf>
      <numFmt numFmtId="4" formatCode="#,##0.00"/>
    </dxf>
  </rfmt>
  <rcc rId="8982" sId="2">
    <nc r="K7">
      <f>G7-H7-I7</f>
    </nc>
  </rcc>
  <rcc rId="8983" sId="2" odxf="1" dxf="1">
    <nc r="K8">
      <f>G8-H8-I8</f>
    </nc>
    <odxf>
      <numFmt numFmtId="0" formatCode="General"/>
    </odxf>
    <ndxf>
      <numFmt numFmtId="4" formatCode="#,##0.00"/>
    </ndxf>
  </rcc>
  <rcc rId="8984" sId="2" odxf="1" dxf="1">
    <nc r="K9">
      <f>G9-H9-I9</f>
    </nc>
    <odxf>
      <numFmt numFmtId="0" formatCode="General"/>
    </odxf>
    <ndxf>
      <numFmt numFmtId="4" formatCode="#,##0.00"/>
    </ndxf>
  </rcc>
  <rcc rId="8985" sId="2" odxf="1" dxf="1">
    <nc r="K10">
      <f>G10-H10-I10</f>
    </nc>
    <odxf>
      <numFmt numFmtId="0" formatCode="General"/>
    </odxf>
    <ndxf>
      <numFmt numFmtId="4" formatCode="#,##0.00"/>
    </ndxf>
  </rcc>
  <rcc rId="8986" sId="2" odxf="1" dxf="1">
    <nc r="K11">
      <f>G11-H11-I11</f>
    </nc>
    <odxf>
      <numFmt numFmtId="0" formatCode="General"/>
    </odxf>
    <ndxf>
      <numFmt numFmtId="4" formatCode="#,##0.00"/>
    </ndxf>
  </rcc>
  <rcc rId="8987" sId="2" odxf="1" dxf="1">
    <nc r="K12">
      <f>G12-H12-I12</f>
    </nc>
    <odxf>
      <numFmt numFmtId="0" formatCode="General"/>
    </odxf>
    <ndxf>
      <numFmt numFmtId="4" formatCode="#,##0.00"/>
    </ndxf>
  </rcc>
  <rcc rId="8988" sId="2" odxf="1" dxf="1">
    <nc r="K13">
      <f>G13-H13-I13</f>
    </nc>
    <odxf>
      <numFmt numFmtId="0" formatCode="General"/>
    </odxf>
    <ndxf>
      <numFmt numFmtId="4" formatCode="#,##0.00"/>
    </ndxf>
  </rcc>
  <rcc rId="8989" sId="2" odxf="1" dxf="1">
    <nc r="K14">
      <f>G14-H14-I14</f>
    </nc>
    <odxf>
      <numFmt numFmtId="0" formatCode="General"/>
    </odxf>
    <ndxf>
      <numFmt numFmtId="4" formatCode="#,##0.00"/>
    </ndxf>
  </rcc>
  <rcc rId="8990" sId="2" odxf="1" dxf="1">
    <nc r="K15">
      <f>G15-H15-I15</f>
    </nc>
    <odxf>
      <numFmt numFmtId="0" formatCode="General"/>
    </odxf>
    <ndxf>
      <numFmt numFmtId="4" formatCode="#,##0.00"/>
    </ndxf>
  </rcc>
  <rcc rId="8991" sId="2" odxf="1" dxf="1">
    <nc r="K16">
      <f>G16-H16-I16</f>
    </nc>
    <odxf>
      <numFmt numFmtId="0" formatCode="General"/>
    </odxf>
    <ndxf>
      <numFmt numFmtId="4" formatCode="#,##0.00"/>
    </ndxf>
  </rcc>
  <rcc rId="8992" sId="2" odxf="1" dxf="1">
    <nc r="K17">
      <f>G17-H17-I17</f>
    </nc>
    <odxf>
      <numFmt numFmtId="0" formatCode="General"/>
    </odxf>
    <ndxf>
      <numFmt numFmtId="4" formatCode="#,##0.00"/>
    </ndxf>
  </rcc>
  <rcc rId="8993" sId="2" odxf="1" dxf="1">
    <nc r="K18">
      <f>G18-H18-I18</f>
    </nc>
    <odxf>
      <numFmt numFmtId="0" formatCode="General"/>
    </odxf>
    <ndxf>
      <numFmt numFmtId="4" formatCode="#,##0.00"/>
    </ndxf>
  </rcc>
  <rcc rId="8994" sId="2" odxf="1" dxf="1">
    <nc r="K19">
      <f>G19-H19-I19</f>
    </nc>
    <odxf>
      <numFmt numFmtId="0" formatCode="General"/>
    </odxf>
    <ndxf>
      <numFmt numFmtId="4" formatCode="#,##0.00"/>
    </ndxf>
  </rcc>
  <rcc rId="8995" sId="2" odxf="1" dxf="1">
    <nc r="K20">
      <f>G20-H20-I20</f>
    </nc>
    <odxf>
      <numFmt numFmtId="0" formatCode="General"/>
    </odxf>
    <ndxf>
      <numFmt numFmtId="4" formatCode="#,##0.00"/>
    </ndxf>
  </rcc>
  <rcc rId="8996" sId="2" odxf="1" dxf="1">
    <nc r="K21">
      <f>G21-H21-I21</f>
    </nc>
    <odxf>
      <numFmt numFmtId="0" formatCode="General"/>
    </odxf>
    <ndxf>
      <numFmt numFmtId="4" formatCode="#,##0.00"/>
    </ndxf>
  </rcc>
  <rcc rId="8997" sId="2" odxf="1" dxf="1">
    <nc r="K22">
      <f>G22-H22-I22</f>
    </nc>
    <odxf>
      <numFmt numFmtId="0" formatCode="General"/>
    </odxf>
    <ndxf>
      <numFmt numFmtId="4" formatCode="#,##0.00"/>
    </ndxf>
  </rcc>
  <rcc rId="8998" sId="2" odxf="1" dxf="1">
    <nc r="K23">
      <f>G23-H23-I23</f>
    </nc>
    <odxf>
      <numFmt numFmtId="0" formatCode="General"/>
    </odxf>
    <ndxf>
      <numFmt numFmtId="4" formatCode="#,##0.00"/>
    </ndxf>
  </rcc>
  <rcc rId="8999" sId="2" odxf="1" dxf="1">
    <nc r="K24">
      <f>G24-H24-I24</f>
    </nc>
    <odxf>
      <numFmt numFmtId="0" formatCode="General"/>
    </odxf>
    <ndxf>
      <numFmt numFmtId="4" formatCode="#,##0.00"/>
    </ndxf>
  </rcc>
  <rcc rId="9000" sId="2" odxf="1" dxf="1">
    <nc r="K25">
      <f>G25-H25-I25</f>
    </nc>
    <odxf>
      <numFmt numFmtId="0" formatCode="General"/>
    </odxf>
    <ndxf>
      <numFmt numFmtId="4" formatCode="#,##0.00"/>
    </ndxf>
  </rcc>
  <rcc rId="9001" sId="2" odxf="1" dxf="1">
    <nc r="K26">
      <f>G26-H26-I26</f>
    </nc>
    <odxf>
      <numFmt numFmtId="0" formatCode="General"/>
    </odxf>
    <ndxf>
      <numFmt numFmtId="4" formatCode="#,##0.00"/>
    </ndxf>
  </rcc>
  <rcc rId="9002" sId="2" odxf="1" dxf="1">
    <nc r="K27">
      <f>G27-H27-I27</f>
    </nc>
    <odxf>
      <numFmt numFmtId="0" formatCode="General"/>
    </odxf>
    <ndxf>
      <numFmt numFmtId="4" formatCode="#,##0.00"/>
    </ndxf>
  </rcc>
  <rcc rId="9003" sId="2" odxf="1" dxf="1">
    <nc r="K28">
      <f>G28-H28-I28</f>
    </nc>
    <odxf>
      <numFmt numFmtId="0" formatCode="General"/>
    </odxf>
    <ndxf>
      <numFmt numFmtId="4" formatCode="#,##0.00"/>
    </ndxf>
  </rcc>
  <rcc rId="9004" sId="2" odxf="1" dxf="1">
    <nc r="K29">
      <f>G29-H29-I29</f>
    </nc>
    <odxf>
      <numFmt numFmtId="0" formatCode="General"/>
    </odxf>
    <ndxf>
      <numFmt numFmtId="4" formatCode="#,##0.00"/>
    </ndxf>
  </rcc>
  <rcc rId="9005" sId="2" odxf="1" dxf="1">
    <nc r="K30">
      <f>G30-H30-I30</f>
    </nc>
    <odxf>
      <numFmt numFmtId="0" formatCode="General"/>
    </odxf>
    <ndxf>
      <numFmt numFmtId="4" formatCode="#,##0.00"/>
    </ndxf>
  </rcc>
  <rcc rId="9006" sId="2" odxf="1" dxf="1">
    <nc r="K31">
      <f>G31-H31-I31</f>
    </nc>
    <odxf>
      <numFmt numFmtId="0" formatCode="General"/>
    </odxf>
    <ndxf>
      <numFmt numFmtId="4" formatCode="#,##0.00"/>
    </ndxf>
  </rcc>
  <rcc rId="9007" sId="2" odxf="1" dxf="1">
    <nc r="K32">
      <f>G32-H32-I32</f>
    </nc>
    <odxf>
      <numFmt numFmtId="0" formatCode="General"/>
    </odxf>
    <ndxf>
      <numFmt numFmtId="4" formatCode="#,##0.00"/>
    </ndxf>
  </rcc>
  <rcc rId="9008" sId="2" odxf="1" dxf="1">
    <nc r="K33">
      <f>G33-H33-I33</f>
    </nc>
    <odxf>
      <numFmt numFmtId="0" formatCode="General"/>
    </odxf>
    <ndxf>
      <numFmt numFmtId="4" formatCode="#,##0.00"/>
    </ndxf>
  </rcc>
  <rcc rId="9009" sId="2" odxf="1" dxf="1">
    <nc r="K34">
      <f>G34-H34-I34</f>
    </nc>
    <odxf>
      <numFmt numFmtId="0" formatCode="General"/>
    </odxf>
    <ndxf>
      <numFmt numFmtId="4" formatCode="#,##0.00"/>
    </ndxf>
  </rcc>
  <rcc rId="9010" sId="2" odxf="1" dxf="1">
    <nc r="K35">
      <f>G35-H35-I35</f>
    </nc>
    <odxf>
      <numFmt numFmtId="0" formatCode="General"/>
    </odxf>
    <ndxf>
      <numFmt numFmtId="4" formatCode="#,##0.00"/>
    </ndxf>
  </rcc>
  <rcc rId="9011" sId="2" odxf="1" dxf="1">
    <nc r="K36">
      <f>G36-H36-I36</f>
    </nc>
    <odxf>
      <numFmt numFmtId="0" formatCode="General"/>
    </odxf>
    <ndxf>
      <numFmt numFmtId="4" formatCode="#,##0.00"/>
    </ndxf>
  </rcc>
  <rcc rId="9012" sId="2" odxf="1" dxf="1">
    <nc r="K37">
      <f>G37-H37-I37</f>
    </nc>
    <odxf>
      <numFmt numFmtId="0" formatCode="General"/>
    </odxf>
    <ndxf>
      <numFmt numFmtId="4" formatCode="#,##0.00"/>
    </ndxf>
  </rcc>
  <rcc rId="9013" sId="2" odxf="1" dxf="1">
    <nc r="K38">
      <f>G38-H38-I38</f>
    </nc>
    <odxf>
      <numFmt numFmtId="0" formatCode="General"/>
    </odxf>
    <ndxf>
      <numFmt numFmtId="4" formatCode="#,##0.00"/>
    </ndxf>
  </rcc>
  <rcc rId="9014" sId="2" odxf="1" dxf="1">
    <nc r="K39">
      <f>G39-H39-I39</f>
    </nc>
    <odxf>
      <numFmt numFmtId="0" formatCode="General"/>
    </odxf>
    <ndxf>
      <numFmt numFmtId="4" formatCode="#,##0.00"/>
    </ndxf>
  </rcc>
  <rcc rId="9015" sId="2" odxf="1" dxf="1">
    <nc r="K40">
      <f>G40-H40-I40</f>
    </nc>
    <odxf>
      <numFmt numFmtId="0" formatCode="General"/>
    </odxf>
    <ndxf>
      <numFmt numFmtId="4" formatCode="#,##0.00"/>
    </ndxf>
  </rcc>
  <rcc rId="9016" sId="2" odxf="1" dxf="1">
    <nc r="K41">
      <f>G41-H41-I41</f>
    </nc>
    <odxf>
      <numFmt numFmtId="0" formatCode="General"/>
    </odxf>
    <ndxf>
      <numFmt numFmtId="4" formatCode="#,##0.00"/>
    </ndxf>
  </rcc>
  <rcc rId="9017" sId="2" odxf="1" dxf="1">
    <nc r="K42">
      <f>G42-H42-I42</f>
    </nc>
    <odxf>
      <numFmt numFmtId="0" formatCode="General"/>
    </odxf>
    <ndxf>
      <numFmt numFmtId="4" formatCode="#,##0.00"/>
    </ndxf>
  </rcc>
  <rcc rId="9018" sId="2" odxf="1" dxf="1">
    <nc r="K43">
      <f>G43-H43-I43</f>
    </nc>
    <odxf>
      <numFmt numFmtId="0" formatCode="General"/>
    </odxf>
    <ndxf>
      <numFmt numFmtId="4" formatCode="#,##0.00"/>
    </ndxf>
  </rcc>
  <rcc rId="9019" sId="2" odxf="1" dxf="1">
    <nc r="K44">
      <f>G44-H44-I44</f>
    </nc>
    <odxf>
      <numFmt numFmtId="0" formatCode="General"/>
    </odxf>
    <ndxf>
      <numFmt numFmtId="4" formatCode="#,##0.00"/>
    </ndxf>
  </rcc>
  <rcc rId="9020" sId="2" odxf="1" dxf="1">
    <nc r="K45">
      <f>G45-H45-I45</f>
    </nc>
    <odxf>
      <numFmt numFmtId="0" formatCode="General"/>
    </odxf>
    <ndxf>
      <numFmt numFmtId="4" formatCode="#,##0.00"/>
    </ndxf>
  </rcc>
  <rcc rId="9021" sId="2" odxf="1" dxf="1">
    <nc r="K46">
      <f>G46-H46-I46</f>
    </nc>
    <odxf>
      <numFmt numFmtId="0" formatCode="General"/>
    </odxf>
    <ndxf>
      <numFmt numFmtId="4" formatCode="#,##0.00"/>
    </ndxf>
  </rcc>
  <rcc rId="9022" sId="2" odxf="1" dxf="1">
    <nc r="K47">
      <f>G47-H47-I47</f>
    </nc>
    <odxf>
      <numFmt numFmtId="0" formatCode="General"/>
    </odxf>
    <ndxf>
      <numFmt numFmtId="4" formatCode="#,##0.00"/>
    </ndxf>
  </rcc>
  <rcc rId="9023" sId="2" odxf="1" dxf="1">
    <nc r="K48">
      <f>G48-H48-I48</f>
    </nc>
    <odxf>
      <numFmt numFmtId="0" formatCode="General"/>
    </odxf>
    <ndxf>
      <numFmt numFmtId="4" formatCode="#,##0.00"/>
    </ndxf>
  </rcc>
  <rcc rId="9024" sId="2" odxf="1" dxf="1">
    <nc r="K49">
      <f>G49-H49-I49</f>
    </nc>
    <odxf>
      <numFmt numFmtId="0" formatCode="General"/>
    </odxf>
    <ndxf>
      <numFmt numFmtId="4" formatCode="#,##0.00"/>
    </ndxf>
  </rcc>
  <rcc rId="9025" sId="2" odxf="1" dxf="1">
    <nc r="K50">
      <f>G50-H50-I50</f>
    </nc>
    <odxf>
      <numFmt numFmtId="0" formatCode="General"/>
    </odxf>
    <ndxf>
      <numFmt numFmtId="4" formatCode="#,##0.00"/>
    </ndxf>
  </rcc>
  <rcc rId="9026" sId="2" odxf="1" dxf="1">
    <nc r="K51">
      <f>G51-H51-I51</f>
    </nc>
    <odxf>
      <numFmt numFmtId="0" formatCode="General"/>
    </odxf>
    <ndxf>
      <numFmt numFmtId="4" formatCode="#,##0.00"/>
    </ndxf>
  </rcc>
  <rcc rId="9027" sId="2" odxf="1" dxf="1">
    <nc r="K52">
      <f>G52-H52-I52</f>
    </nc>
    <odxf>
      <numFmt numFmtId="0" formatCode="General"/>
    </odxf>
    <ndxf>
      <numFmt numFmtId="4" formatCode="#,##0.00"/>
    </ndxf>
  </rcc>
  <rcc rId="9028" sId="2" odxf="1" dxf="1">
    <nc r="K53">
      <f>G53-H53-I53</f>
    </nc>
    <odxf>
      <numFmt numFmtId="0" formatCode="General"/>
    </odxf>
    <ndxf>
      <numFmt numFmtId="4" formatCode="#,##0.00"/>
    </ndxf>
  </rcc>
  <rcc rId="9029" sId="2" odxf="1" dxf="1">
    <nc r="K54">
      <f>G54-H54-I54</f>
    </nc>
    <odxf>
      <numFmt numFmtId="0" formatCode="General"/>
    </odxf>
    <ndxf>
      <numFmt numFmtId="4" formatCode="#,##0.00"/>
    </ndxf>
  </rcc>
  <rcc rId="9030" sId="2" odxf="1" dxf="1">
    <nc r="K55">
      <f>G55-H55-I55</f>
    </nc>
    <odxf>
      <numFmt numFmtId="0" formatCode="General"/>
    </odxf>
    <ndxf>
      <numFmt numFmtId="4" formatCode="#,##0.00"/>
    </ndxf>
  </rcc>
  <rcc rId="9031" sId="2" odxf="1" dxf="1">
    <nc r="K56">
      <f>G56-H56-I56</f>
    </nc>
    <odxf>
      <numFmt numFmtId="0" formatCode="General"/>
    </odxf>
    <ndxf>
      <numFmt numFmtId="4" formatCode="#,##0.00"/>
    </ndxf>
  </rcc>
  <rcc rId="9032" sId="2" odxf="1" dxf="1">
    <nc r="K57">
      <f>G57-H57-I57</f>
    </nc>
    <odxf>
      <numFmt numFmtId="0" formatCode="General"/>
    </odxf>
    <ndxf>
      <numFmt numFmtId="4" formatCode="#,##0.00"/>
    </ndxf>
  </rcc>
  <rcc rId="9033" sId="2" odxf="1" dxf="1">
    <nc r="K58">
      <f>G58-H58-I58</f>
    </nc>
    <odxf>
      <numFmt numFmtId="0" formatCode="General"/>
    </odxf>
    <ndxf>
      <numFmt numFmtId="4" formatCode="#,##0.00"/>
    </ndxf>
  </rcc>
  <rcc rId="9034" sId="2" odxf="1" dxf="1">
    <nc r="K59">
      <f>G59-H59-I59</f>
    </nc>
    <odxf>
      <numFmt numFmtId="0" formatCode="General"/>
    </odxf>
    <ndxf>
      <numFmt numFmtId="4" formatCode="#,##0.00"/>
    </ndxf>
  </rcc>
  <rcc rId="9035" sId="2" odxf="1" dxf="1">
    <nc r="K60">
      <f>G60-H60-I60</f>
    </nc>
    <odxf>
      <numFmt numFmtId="0" formatCode="General"/>
    </odxf>
    <ndxf>
      <numFmt numFmtId="4" formatCode="#,##0.00"/>
    </ndxf>
  </rcc>
  <rcc rId="9036" sId="2" odxf="1" dxf="1">
    <nc r="K61">
      <f>G61-H61-I61</f>
    </nc>
    <odxf>
      <numFmt numFmtId="0" formatCode="General"/>
    </odxf>
    <ndxf>
      <numFmt numFmtId="4" formatCode="#,##0.00"/>
    </ndxf>
  </rcc>
  <rcc rId="9037" sId="2" odxf="1" dxf="1">
    <nc r="K62">
      <f>G62-H62-I62</f>
    </nc>
    <odxf>
      <numFmt numFmtId="0" formatCode="General"/>
    </odxf>
    <ndxf>
      <numFmt numFmtId="4" formatCode="#,##0.00"/>
    </ndxf>
  </rcc>
  <rcc rId="9038" sId="2" odxf="1" dxf="1">
    <nc r="K63">
      <f>G63-H63-I63</f>
    </nc>
    <odxf>
      <numFmt numFmtId="0" formatCode="General"/>
    </odxf>
    <ndxf>
      <numFmt numFmtId="4" formatCode="#,##0.00"/>
    </ndxf>
  </rcc>
  <rcc rId="9039" sId="2" odxf="1" dxf="1">
    <nc r="K64">
      <f>G64-H64-I64</f>
    </nc>
    <odxf>
      <numFmt numFmtId="0" formatCode="General"/>
    </odxf>
    <ndxf>
      <numFmt numFmtId="4" formatCode="#,##0.00"/>
    </ndxf>
  </rcc>
  <rcc rId="9040" sId="2" odxf="1" dxf="1">
    <nc r="K65">
      <f>G65-H65-I65</f>
    </nc>
    <odxf>
      <numFmt numFmtId="0" formatCode="General"/>
    </odxf>
    <ndxf>
      <numFmt numFmtId="4" formatCode="#,##0.00"/>
    </ndxf>
  </rcc>
  <rcc rId="9041" sId="2" odxf="1" dxf="1">
    <nc r="K66">
      <f>G66-H66-I66</f>
    </nc>
    <odxf>
      <numFmt numFmtId="0" formatCode="General"/>
    </odxf>
    <ndxf>
      <numFmt numFmtId="4" formatCode="#,##0.00"/>
    </ndxf>
  </rcc>
  <rcc rId="9042" sId="2" odxf="1" dxf="1">
    <nc r="K67">
      <f>G67-H67-I67</f>
    </nc>
    <odxf>
      <numFmt numFmtId="0" formatCode="General"/>
    </odxf>
    <ndxf>
      <numFmt numFmtId="4" formatCode="#,##0.00"/>
    </ndxf>
  </rcc>
  <rcc rId="9043" sId="2" odxf="1" dxf="1">
    <nc r="K68">
      <f>G68-H68-I68</f>
    </nc>
    <odxf>
      <numFmt numFmtId="0" formatCode="General"/>
    </odxf>
    <ndxf>
      <numFmt numFmtId="4" formatCode="#,##0.00"/>
    </ndxf>
  </rcc>
  <rcc rId="9044" sId="2" odxf="1" dxf="1">
    <nc r="K69">
      <f>G69-H69-I69</f>
    </nc>
    <odxf>
      <numFmt numFmtId="0" formatCode="General"/>
    </odxf>
    <ndxf>
      <numFmt numFmtId="4" formatCode="#,##0.00"/>
    </ndxf>
  </rcc>
  <rcc rId="9045" sId="2" odxf="1" dxf="1">
    <nc r="K70">
      <f>G70-H70-I70</f>
    </nc>
    <odxf>
      <numFmt numFmtId="0" formatCode="General"/>
    </odxf>
    <ndxf>
      <numFmt numFmtId="4" formatCode="#,##0.00"/>
    </ndxf>
  </rcc>
  <rcc rId="9046" sId="2" odxf="1" dxf="1">
    <nc r="K71">
      <f>G71-H71-I71</f>
    </nc>
    <odxf>
      <numFmt numFmtId="0" formatCode="General"/>
    </odxf>
    <ndxf>
      <numFmt numFmtId="4" formatCode="#,##0.00"/>
    </ndxf>
  </rcc>
  <rcc rId="9047" sId="2" odxf="1" dxf="1">
    <nc r="K72">
      <f>G72-H72-I72</f>
    </nc>
    <odxf>
      <numFmt numFmtId="0" formatCode="General"/>
    </odxf>
    <ndxf>
      <numFmt numFmtId="4" formatCode="#,##0.00"/>
    </ndxf>
  </rcc>
  <rcc rId="9048" sId="2" odxf="1" dxf="1">
    <nc r="K73">
      <f>G73-H73-I73</f>
    </nc>
    <odxf>
      <numFmt numFmtId="0" formatCode="General"/>
    </odxf>
    <ndxf>
      <numFmt numFmtId="4" formatCode="#,##0.00"/>
    </ndxf>
  </rcc>
  <rcc rId="9049" sId="2" odxf="1" dxf="1">
    <nc r="K74">
      <f>G74-H74-I74</f>
    </nc>
    <odxf>
      <numFmt numFmtId="0" formatCode="General"/>
    </odxf>
    <ndxf>
      <numFmt numFmtId="4" formatCode="#,##0.00"/>
    </ndxf>
  </rcc>
  <rcc rId="9050" sId="2" odxf="1" dxf="1">
    <nc r="K75">
      <f>G75-H75-I75</f>
    </nc>
    <odxf>
      <numFmt numFmtId="0" formatCode="General"/>
    </odxf>
    <ndxf>
      <numFmt numFmtId="4" formatCode="#,##0.00"/>
    </ndxf>
  </rcc>
  <rcc rId="9051" sId="2" odxf="1" dxf="1">
    <nc r="K76">
      <f>G76-H76-I76</f>
    </nc>
    <odxf>
      <numFmt numFmtId="0" formatCode="General"/>
    </odxf>
    <ndxf>
      <numFmt numFmtId="4" formatCode="#,##0.00"/>
    </ndxf>
  </rcc>
  <rcc rId="9052" sId="2" odxf="1" dxf="1">
    <nc r="K77">
      <f>G77-H77-I77</f>
    </nc>
    <odxf>
      <numFmt numFmtId="0" formatCode="General"/>
    </odxf>
    <ndxf>
      <numFmt numFmtId="4" formatCode="#,##0.00"/>
    </ndxf>
  </rcc>
  <rcc rId="9053" sId="2" odxf="1" dxf="1">
    <nc r="K78">
      <f>G78-H78-I78</f>
    </nc>
    <odxf>
      <numFmt numFmtId="0" formatCode="General"/>
    </odxf>
    <ndxf>
      <numFmt numFmtId="4" formatCode="#,##0.00"/>
    </ndxf>
  </rcc>
  <rcc rId="9054" sId="2" odxf="1" dxf="1">
    <nc r="K79">
      <f>G79-H79-I79</f>
    </nc>
    <odxf>
      <numFmt numFmtId="0" formatCode="General"/>
    </odxf>
    <ndxf>
      <numFmt numFmtId="4" formatCode="#,##0.00"/>
    </ndxf>
  </rcc>
  <rcc rId="9055" sId="2" odxf="1" dxf="1">
    <nc r="K80">
      <f>G80-H80-I80</f>
    </nc>
    <odxf>
      <numFmt numFmtId="0" formatCode="General"/>
    </odxf>
    <ndxf>
      <numFmt numFmtId="4" formatCode="#,##0.00"/>
    </ndxf>
  </rcc>
  <rcc rId="9056" sId="2" odxf="1" dxf="1">
    <nc r="K81">
      <f>G81-H81-I81</f>
    </nc>
    <odxf>
      <numFmt numFmtId="0" formatCode="General"/>
    </odxf>
    <ndxf>
      <numFmt numFmtId="4" formatCode="#,##0.00"/>
    </ndxf>
  </rcc>
  <rcc rId="9057" sId="2" odxf="1" dxf="1">
    <nc r="K82">
      <f>G82-H82-I82</f>
    </nc>
    <odxf>
      <numFmt numFmtId="0" formatCode="General"/>
    </odxf>
    <ndxf>
      <numFmt numFmtId="4" formatCode="#,##0.00"/>
    </ndxf>
  </rcc>
  <rcc rId="9058" sId="2" odxf="1" dxf="1">
    <nc r="K83">
      <f>G83-H83-I83</f>
    </nc>
    <odxf>
      <numFmt numFmtId="0" formatCode="General"/>
    </odxf>
    <ndxf>
      <numFmt numFmtId="4" formatCode="#,##0.00"/>
    </ndxf>
  </rcc>
  <rcc rId="9059" sId="2" odxf="1" dxf="1">
    <nc r="K84">
      <f>G84-H84-I84</f>
    </nc>
    <odxf>
      <numFmt numFmtId="0" formatCode="General"/>
    </odxf>
    <ndxf>
      <numFmt numFmtId="4" formatCode="#,##0.00"/>
    </ndxf>
  </rcc>
  <rcc rId="9060" sId="2" odxf="1" dxf="1">
    <nc r="K85">
      <f>G85-H85-I85</f>
    </nc>
    <odxf>
      <numFmt numFmtId="0" formatCode="General"/>
    </odxf>
    <ndxf>
      <numFmt numFmtId="4" formatCode="#,##0.00"/>
    </ndxf>
  </rcc>
  <rcc rId="9061" sId="2" odxf="1" dxf="1">
    <nc r="K86">
      <f>G86-H86-I86</f>
    </nc>
    <odxf>
      <numFmt numFmtId="0" formatCode="General"/>
    </odxf>
    <ndxf>
      <numFmt numFmtId="4" formatCode="#,##0.00"/>
    </ndxf>
  </rcc>
  <rcc rId="9062" sId="2" odxf="1" dxf="1">
    <nc r="K87">
      <f>G87-H87-I87</f>
    </nc>
    <odxf>
      <numFmt numFmtId="0" formatCode="General"/>
    </odxf>
    <ndxf>
      <numFmt numFmtId="4" formatCode="#,##0.00"/>
    </ndxf>
  </rcc>
  <rcc rId="9063" sId="2" odxf="1" dxf="1">
    <nc r="K88">
      <f>G88-H88-I88</f>
    </nc>
    <odxf>
      <numFmt numFmtId="0" formatCode="General"/>
    </odxf>
    <ndxf>
      <numFmt numFmtId="4" formatCode="#,##0.00"/>
    </ndxf>
  </rcc>
  <rcc rId="9064" sId="2" odxf="1" dxf="1">
    <nc r="K89">
      <f>G89-H89-I89</f>
    </nc>
    <odxf>
      <numFmt numFmtId="0" formatCode="General"/>
    </odxf>
    <ndxf>
      <numFmt numFmtId="4" formatCode="#,##0.00"/>
    </ndxf>
  </rcc>
  <rcc rId="9065" sId="2" odxf="1" dxf="1">
    <nc r="K90">
      <f>G90-H90-I90</f>
    </nc>
    <odxf>
      <numFmt numFmtId="0" formatCode="General"/>
    </odxf>
    <ndxf>
      <numFmt numFmtId="4" formatCode="#,##0.00"/>
    </ndxf>
  </rcc>
  <rcc rId="9066" sId="2" odxf="1" dxf="1">
    <nc r="K91">
      <f>G91-H91-I91</f>
    </nc>
    <odxf>
      <numFmt numFmtId="0" formatCode="General"/>
    </odxf>
    <ndxf>
      <numFmt numFmtId="4" formatCode="#,##0.00"/>
    </ndxf>
  </rcc>
  <rcc rId="9067" sId="2" odxf="1" dxf="1">
    <nc r="K92">
      <f>G92-H92-I92</f>
    </nc>
    <odxf>
      <numFmt numFmtId="0" formatCode="General"/>
    </odxf>
    <ndxf>
      <numFmt numFmtId="4" formatCode="#,##0.00"/>
    </ndxf>
  </rcc>
  <rcc rId="9068" sId="2" odxf="1" dxf="1">
    <nc r="K93">
      <f>G93-H93-I93</f>
    </nc>
    <odxf>
      <numFmt numFmtId="0" formatCode="General"/>
    </odxf>
    <ndxf>
      <numFmt numFmtId="4" formatCode="#,##0.00"/>
    </ndxf>
  </rcc>
  <rcc rId="9069" sId="2" odxf="1" dxf="1">
    <nc r="K94">
      <f>G94-H94-I94</f>
    </nc>
    <odxf>
      <numFmt numFmtId="0" formatCode="General"/>
    </odxf>
    <ndxf>
      <numFmt numFmtId="4" formatCode="#,##0.00"/>
    </ndxf>
  </rcc>
  <rcc rId="9070" sId="2" odxf="1" dxf="1">
    <nc r="K95">
      <f>G95-H95-I95</f>
    </nc>
    <odxf>
      <numFmt numFmtId="0" formatCode="General"/>
    </odxf>
    <ndxf>
      <numFmt numFmtId="4" formatCode="#,##0.00"/>
    </ndxf>
  </rcc>
  <rcc rId="9071" sId="2" odxf="1" dxf="1">
    <nc r="K96">
      <f>G96-H96-I96</f>
    </nc>
    <odxf>
      <numFmt numFmtId="0" formatCode="General"/>
    </odxf>
    <ndxf>
      <numFmt numFmtId="4" formatCode="#,##0.00"/>
    </ndxf>
  </rcc>
  <rcc rId="9072" sId="2" odxf="1" dxf="1">
    <nc r="K97">
      <f>G97-H97-I97</f>
    </nc>
    <odxf>
      <numFmt numFmtId="0" formatCode="General"/>
    </odxf>
    <ndxf>
      <numFmt numFmtId="4" formatCode="#,##0.00"/>
    </ndxf>
  </rcc>
  <rcc rId="9073" sId="2" odxf="1" dxf="1">
    <nc r="K98">
      <f>G98-H98-I98</f>
    </nc>
    <odxf>
      <numFmt numFmtId="0" formatCode="General"/>
    </odxf>
    <ndxf>
      <numFmt numFmtId="4" formatCode="#,##0.00"/>
    </ndxf>
  </rcc>
  <rcc rId="9074" sId="2" odxf="1" dxf="1">
    <nc r="K99">
      <f>G99-H99-I99</f>
    </nc>
    <odxf>
      <numFmt numFmtId="0" formatCode="General"/>
    </odxf>
    <ndxf>
      <numFmt numFmtId="4" formatCode="#,##0.00"/>
    </ndxf>
  </rcc>
  <rcc rId="9075" sId="2" odxf="1" dxf="1">
    <nc r="K100">
      <f>G100-H100-I100</f>
    </nc>
    <odxf>
      <numFmt numFmtId="0" formatCode="General"/>
    </odxf>
    <ndxf>
      <numFmt numFmtId="4" formatCode="#,##0.00"/>
    </ndxf>
  </rcc>
  <rcc rId="9076" sId="2" odxf="1" dxf="1">
    <nc r="K101">
      <f>G101-H101-I101</f>
    </nc>
    <odxf>
      <numFmt numFmtId="0" formatCode="General"/>
    </odxf>
    <ndxf>
      <numFmt numFmtId="4" formatCode="#,##0.00"/>
    </ndxf>
  </rcc>
  <rcc rId="9077" sId="2" odxf="1" dxf="1">
    <nc r="K102">
      <f>G102-H102-I102</f>
    </nc>
    <odxf>
      <numFmt numFmtId="0" formatCode="General"/>
    </odxf>
    <ndxf>
      <numFmt numFmtId="4" formatCode="#,##0.00"/>
    </ndxf>
  </rcc>
  <rcc rId="9078" sId="2" odxf="1" dxf="1">
    <nc r="K103">
      <f>G103-H103-I103</f>
    </nc>
    <odxf>
      <numFmt numFmtId="0" formatCode="General"/>
    </odxf>
    <ndxf>
      <numFmt numFmtId="4" formatCode="#,##0.00"/>
    </ndxf>
  </rcc>
  <rcc rId="9079" sId="2" odxf="1" dxf="1">
    <nc r="K104">
      <f>G104-H104-I104</f>
    </nc>
    <odxf>
      <numFmt numFmtId="0" formatCode="General"/>
    </odxf>
    <ndxf>
      <numFmt numFmtId="4" formatCode="#,##0.00"/>
    </ndxf>
  </rcc>
  <rcc rId="9080" sId="2" odxf="1" dxf="1">
    <nc r="K105">
      <f>G105-H105-I105</f>
    </nc>
    <odxf>
      <numFmt numFmtId="0" formatCode="General"/>
    </odxf>
    <ndxf>
      <numFmt numFmtId="4" formatCode="#,##0.00"/>
    </ndxf>
  </rcc>
  <rcc rId="9081" sId="2" odxf="1" dxf="1">
    <nc r="K106">
      <f>G106-H106-I106</f>
    </nc>
    <odxf>
      <numFmt numFmtId="0" formatCode="General"/>
    </odxf>
    <ndxf>
      <numFmt numFmtId="4" formatCode="#,##0.00"/>
    </ndxf>
  </rcc>
  <rcc rId="9082" sId="2" odxf="1" dxf="1">
    <nc r="K107">
      <f>G107-H107-I107</f>
    </nc>
    <odxf>
      <numFmt numFmtId="0" formatCode="General"/>
    </odxf>
    <ndxf>
      <numFmt numFmtId="4" formatCode="#,##0.00"/>
    </ndxf>
  </rcc>
  <rcc rId="9083" sId="2" odxf="1" dxf="1">
    <nc r="K108">
      <f>G108-H108-I108</f>
    </nc>
    <odxf>
      <numFmt numFmtId="0" formatCode="General"/>
    </odxf>
    <ndxf>
      <numFmt numFmtId="4" formatCode="#,##0.00"/>
    </ndxf>
  </rcc>
  <rcc rId="9084" sId="2" odxf="1" dxf="1">
    <nc r="K109">
      <f>G109-H109-I109</f>
    </nc>
    <odxf>
      <numFmt numFmtId="0" formatCode="General"/>
    </odxf>
    <ndxf>
      <numFmt numFmtId="4" formatCode="#,##0.00"/>
    </ndxf>
  </rcc>
  <rcc rId="9085" sId="2" odxf="1" dxf="1">
    <nc r="K110">
      <f>G110-H110-I110</f>
    </nc>
    <odxf>
      <numFmt numFmtId="0" formatCode="General"/>
    </odxf>
    <ndxf>
      <numFmt numFmtId="4" formatCode="#,##0.00"/>
    </ndxf>
  </rcc>
  <rcc rId="9086" sId="2" odxf="1" dxf="1">
    <nc r="K111">
      <f>G111-H111-I111</f>
    </nc>
    <odxf>
      <numFmt numFmtId="0" formatCode="General"/>
    </odxf>
    <ndxf>
      <numFmt numFmtId="4" formatCode="#,##0.00"/>
    </ndxf>
  </rcc>
  <rcc rId="9087" sId="2" odxf="1" dxf="1">
    <nc r="K112">
      <f>G112-H112-I112</f>
    </nc>
    <odxf>
      <numFmt numFmtId="0" formatCode="General"/>
    </odxf>
    <ndxf>
      <numFmt numFmtId="4" formatCode="#,##0.00"/>
    </ndxf>
  </rcc>
  <rcc rId="9088" sId="2" odxf="1" dxf="1">
    <nc r="K113">
      <f>G113-H113-I113</f>
    </nc>
    <odxf>
      <numFmt numFmtId="0" formatCode="General"/>
    </odxf>
    <ndxf>
      <numFmt numFmtId="4" formatCode="#,##0.00"/>
    </ndxf>
  </rcc>
  <rcc rId="9089" sId="2" odxf="1" dxf="1">
    <nc r="K114">
      <f>G114-H114-I114</f>
    </nc>
    <odxf>
      <numFmt numFmtId="0" formatCode="General"/>
    </odxf>
    <ndxf>
      <numFmt numFmtId="4" formatCode="#,##0.00"/>
    </ndxf>
  </rcc>
  <rcc rId="9090" sId="2" odxf="1" dxf="1">
    <nc r="K115">
      <f>G115-H115-I115</f>
    </nc>
    <odxf>
      <numFmt numFmtId="0" formatCode="General"/>
    </odxf>
    <ndxf>
      <numFmt numFmtId="4" formatCode="#,##0.00"/>
    </ndxf>
  </rcc>
  <rcc rId="9091" sId="2" odxf="1" dxf="1">
    <nc r="K116">
      <f>G116-H116-I116</f>
    </nc>
    <odxf>
      <numFmt numFmtId="0" formatCode="General"/>
    </odxf>
    <ndxf>
      <numFmt numFmtId="4" formatCode="#,##0.00"/>
    </ndxf>
  </rcc>
  <rcc rId="9092" sId="2" odxf="1" dxf="1">
    <nc r="K117">
      <f>G117-H117-I117</f>
    </nc>
    <odxf>
      <numFmt numFmtId="0" formatCode="General"/>
    </odxf>
    <ndxf>
      <numFmt numFmtId="4" formatCode="#,##0.00"/>
    </ndxf>
  </rcc>
  <rcc rId="9093" sId="2" odxf="1" dxf="1">
    <nc r="K118">
      <f>G118-H118-I118</f>
    </nc>
    <odxf>
      <numFmt numFmtId="0" formatCode="General"/>
    </odxf>
    <ndxf>
      <numFmt numFmtId="4" formatCode="#,##0.00"/>
    </ndxf>
  </rcc>
  <rcc rId="9094" sId="2" odxf="1" dxf="1">
    <nc r="K119">
      <f>G119-H119-I119</f>
    </nc>
    <odxf>
      <numFmt numFmtId="0" formatCode="General"/>
    </odxf>
    <ndxf>
      <numFmt numFmtId="4" formatCode="#,##0.00"/>
    </ndxf>
  </rcc>
  <rcc rId="9095" sId="2" odxf="1" dxf="1">
    <nc r="K120">
      <f>G120-H120-I120</f>
    </nc>
    <odxf>
      <numFmt numFmtId="0" formatCode="General"/>
    </odxf>
    <ndxf>
      <numFmt numFmtId="4" formatCode="#,##0.00"/>
    </ndxf>
  </rcc>
  <rcc rId="9096" sId="2" odxf="1" dxf="1">
    <nc r="K121">
      <f>G121-H121-I121</f>
    </nc>
    <odxf>
      <numFmt numFmtId="0" formatCode="General"/>
    </odxf>
    <ndxf>
      <numFmt numFmtId="4" formatCode="#,##0.00"/>
    </ndxf>
  </rcc>
  <rcc rId="9097" sId="2" odxf="1" dxf="1">
    <nc r="K122">
      <f>G122-H122-I122</f>
    </nc>
    <odxf>
      <numFmt numFmtId="0" formatCode="General"/>
    </odxf>
    <ndxf>
      <numFmt numFmtId="4" formatCode="#,##0.00"/>
    </ndxf>
  </rcc>
  <rcc rId="9098" sId="2" odxf="1" dxf="1">
    <nc r="K123">
      <f>G123-H123-I123</f>
    </nc>
    <odxf>
      <numFmt numFmtId="0" formatCode="General"/>
    </odxf>
    <ndxf>
      <numFmt numFmtId="4" formatCode="#,##0.00"/>
    </ndxf>
  </rcc>
  <rcc rId="9099" sId="2" odxf="1" dxf="1">
    <nc r="K124">
      <f>G124-H124-I124</f>
    </nc>
    <odxf>
      <numFmt numFmtId="0" formatCode="General"/>
    </odxf>
    <ndxf>
      <numFmt numFmtId="4" formatCode="#,##0.00"/>
    </ndxf>
  </rcc>
  <rcc rId="9100" sId="2" odxf="1" dxf="1">
    <nc r="K125">
      <f>G125-H125-I125</f>
    </nc>
    <odxf>
      <numFmt numFmtId="0" formatCode="General"/>
    </odxf>
    <ndxf>
      <numFmt numFmtId="4" formatCode="#,##0.00"/>
    </ndxf>
  </rcc>
  <rcc rId="9101" sId="2" odxf="1" dxf="1">
    <nc r="K126">
      <f>G126-H126-I126</f>
    </nc>
    <odxf>
      <numFmt numFmtId="0" formatCode="General"/>
    </odxf>
    <ndxf>
      <numFmt numFmtId="4" formatCode="#,##0.00"/>
    </ndxf>
  </rcc>
  <rcc rId="9102" sId="2" odxf="1" dxf="1">
    <nc r="K127">
      <f>G127-H127-I127</f>
    </nc>
    <odxf>
      <numFmt numFmtId="0" formatCode="General"/>
    </odxf>
    <ndxf>
      <numFmt numFmtId="4" formatCode="#,##0.00"/>
    </ndxf>
  </rcc>
  <rcc rId="9103" sId="2" odxf="1" dxf="1">
    <nc r="K128">
      <f>G128-H128-I128</f>
    </nc>
    <odxf>
      <numFmt numFmtId="0" formatCode="General"/>
    </odxf>
    <ndxf>
      <numFmt numFmtId="4" formatCode="#,##0.00"/>
    </ndxf>
  </rcc>
  <rcc rId="9104" sId="2" odxf="1" dxf="1">
    <nc r="K129">
      <f>G129-H129-I129</f>
    </nc>
    <odxf>
      <numFmt numFmtId="0" formatCode="General"/>
    </odxf>
    <ndxf>
      <numFmt numFmtId="4" formatCode="#,##0.00"/>
    </ndxf>
  </rcc>
  <rcc rId="9105" sId="2" odxf="1" dxf="1">
    <nc r="K130">
      <f>G130-H130-I130</f>
    </nc>
    <odxf>
      <numFmt numFmtId="0" formatCode="General"/>
    </odxf>
    <ndxf>
      <numFmt numFmtId="4" formatCode="#,##0.00"/>
    </ndxf>
  </rcc>
  <rcc rId="9106" sId="2" odxf="1" dxf="1">
    <nc r="K131">
      <f>G131-H131-I131</f>
    </nc>
    <odxf>
      <numFmt numFmtId="0" formatCode="General"/>
    </odxf>
    <ndxf>
      <numFmt numFmtId="4" formatCode="#,##0.00"/>
    </ndxf>
  </rcc>
  <rcc rId="9107" sId="2" odxf="1" dxf="1">
    <nc r="K132">
      <f>G132-H132-I132</f>
    </nc>
    <odxf>
      <numFmt numFmtId="0" formatCode="General"/>
    </odxf>
    <ndxf>
      <numFmt numFmtId="4" formatCode="#,##0.00"/>
    </ndxf>
  </rcc>
  <rcc rId="9108" sId="2" odxf="1" dxf="1">
    <nc r="K133">
      <f>G133-H133-I133</f>
    </nc>
    <odxf>
      <numFmt numFmtId="0" formatCode="General"/>
    </odxf>
    <ndxf>
      <numFmt numFmtId="4" formatCode="#,##0.00"/>
    </ndxf>
  </rcc>
  <rcc rId="9109" sId="2" odxf="1" dxf="1">
    <nc r="K134">
      <f>G134-H134-I134</f>
    </nc>
    <odxf>
      <numFmt numFmtId="0" formatCode="General"/>
    </odxf>
    <ndxf>
      <numFmt numFmtId="4" formatCode="#,##0.00"/>
    </ndxf>
  </rcc>
  <rcc rId="9110" sId="2" odxf="1" dxf="1">
    <nc r="K135">
      <f>G135-H135-I135</f>
    </nc>
    <odxf>
      <numFmt numFmtId="0" formatCode="General"/>
    </odxf>
    <ndxf>
      <numFmt numFmtId="4" formatCode="#,##0.00"/>
    </ndxf>
  </rcc>
  <rcc rId="9111" sId="2" odxf="1" dxf="1">
    <nc r="K136">
      <f>G136-H136-I136</f>
    </nc>
    <odxf>
      <numFmt numFmtId="0" formatCode="General"/>
    </odxf>
    <ndxf>
      <numFmt numFmtId="4" formatCode="#,##0.00"/>
    </ndxf>
  </rcc>
  <rcc rId="9112" sId="2" odxf="1" dxf="1">
    <nc r="K137">
      <f>G137-H137-I137</f>
    </nc>
    <odxf>
      <numFmt numFmtId="0" formatCode="General"/>
    </odxf>
    <ndxf>
      <numFmt numFmtId="4" formatCode="#,##0.00"/>
    </ndxf>
  </rcc>
  <rcc rId="9113" sId="2" odxf="1" dxf="1">
    <nc r="K138">
      <f>G138-H138-I138</f>
    </nc>
    <odxf>
      <numFmt numFmtId="0" formatCode="General"/>
    </odxf>
    <ndxf>
      <numFmt numFmtId="4" formatCode="#,##0.00"/>
    </ndxf>
  </rcc>
  <rcc rId="9114" sId="2" odxf="1" dxf="1">
    <nc r="K139">
      <f>G139-H139-I139</f>
    </nc>
    <odxf>
      <numFmt numFmtId="0" formatCode="General"/>
    </odxf>
    <ndxf>
      <numFmt numFmtId="4" formatCode="#,##0.00"/>
    </ndxf>
  </rcc>
  <rcc rId="9115" sId="2" odxf="1" dxf="1">
    <nc r="K140">
      <f>G140-H140-I140</f>
    </nc>
    <odxf>
      <numFmt numFmtId="0" formatCode="General"/>
    </odxf>
    <ndxf>
      <numFmt numFmtId="4" formatCode="#,##0.00"/>
    </ndxf>
  </rcc>
  <rcc rId="9116" sId="2" odxf="1" dxf="1">
    <nc r="K141">
      <f>G141-H141-I141</f>
    </nc>
    <odxf>
      <numFmt numFmtId="0" formatCode="General"/>
    </odxf>
    <ndxf>
      <numFmt numFmtId="4" formatCode="#,##0.00"/>
    </ndxf>
  </rcc>
  <rcc rId="9117" sId="2" odxf="1" dxf="1">
    <nc r="K142">
      <f>G142-H142-I142</f>
    </nc>
    <odxf>
      <numFmt numFmtId="0" formatCode="General"/>
    </odxf>
    <ndxf>
      <numFmt numFmtId="4" formatCode="#,##0.00"/>
    </ndxf>
  </rcc>
  <rcc rId="9118" sId="2" odxf="1" dxf="1">
    <nc r="K143">
      <f>G143-H143-I143</f>
    </nc>
    <odxf>
      <numFmt numFmtId="0" formatCode="General"/>
    </odxf>
    <ndxf>
      <numFmt numFmtId="4" formatCode="#,##0.00"/>
    </ndxf>
  </rcc>
  <rcc rId="9119" sId="2" odxf="1" dxf="1">
    <nc r="K144">
      <f>G144-H144-I144</f>
    </nc>
    <odxf>
      <numFmt numFmtId="0" formatCode="General"/>
    </odxf>
    <ndxf>
      <numFmt numFmtId="4" formatCode="#,##0.00"/>
    </ndxf>
  </rcc>
  <rcc rId="9120" sId="2" odxf="1" dxf="1">
    <nc r="K145">
      <f>G145-H145-I145</f>
    </nc>
    <odxf>
      <numFmt numFmtId="0" formatCode="General"/>
    </odxf>
    <ndxf>
      <numFmt numFmtId="4" formatCode="#,##0.00"/>
    </ndxf>
  </rcc>
  <rcc rId="9121" sId="2" odxf="1" dxf="1">
    <nc r="K146">
      <f>G146-H146-I146</f>
    </nc>
    <odxf>
      <numFmt numFmtId="0" formatCode="General"/>
    </odxf>
    <ndxf>
      <numFmt numFmtId="4" formatCode="#,##0.00"/>
    </ndxf>
  </rcc>
  <rcc rId="9122" sId="2" odxf="1" dxf="1">
    <nc r="K147">
      <f>G147-H147-I147</f>
    </nc>
    <odxf>
      <numFmt numFmtId="0" formatCode="General"/>
    </odxf>
    <ndxf>
      <numFmt numFmtId="4" formatCode="#,##0.00"/>
    </ndxf>
  </rcc>
  <rcc rId="9123" sId="2" odxf="1" dxf="1">
    <nc r="K148">
      <f>G148-H148-I148</f>
    </nc>
    <odxf>
      <numFmt numFmtId="0" formatCode="General"/>
    </odxf>
    <ndxf>
      <numFmt numFmtId="4" formatCode="#,##0.00"/>
    </ndxf>
  </rcc>
  <rcc rId="9124" sId="2" odxf="1" dxf="1">
    <nc r="K149">
      <f>G149-H149-I149</f>
    </nc>
    <odxf>
      <numFmt numFmtId="0" formatCode="General"/>
    </odxf>
    <ndxf>
      <numFmt numFmtId="4" formatCode="#,##0.00"/>
    </ndxf>
  </rcc>
  <rcc rId="9125" sId="2" odxf="1" dxf="1">
    <nc r="K150">
      <f>G150-H150-I150</f>
    </nc>
    <odxf>
      <numFmt numFmtId="0" formatCode="General"/>
    </odxf>
    <ndxf>
      <numFmt numFmtId="4" formatCode="#,##0.00"/>
    </ndxf>
  </rcc>
  <rcc rId="9126" sId="2" odxf="1" dxf="1">
    <nc r="K151">
      <f>G151-H151-I151</f>
    </nc>
    <odxf>
      <numFmt numFmtId="0" formatCode="General"/>
    </odxf>
    <ndxf>
      <numFmt numFmtId="4" formatCode="#,##0.00"/>
    </ndxf>
  </rcc>
  <rcc rId="9127" sId="2" odxf="1" dxf="1">
    <nc r="K152">
      <f>G152-H152-I152</f>
    </nc>
    <odxf>
      <numFmt numFmtId="0" formatCode="General"/>
    </odxf>
    <ndxf>
      <numFmt numFmtId="4" formatCode="#,##0.00"/>
    </ndxf>
  </rcc>
  <rcc rId="9128" sId="2" odxf="1" dxf="1">
    <nc r="K153">
      <f>G153-H153-I153</f>
    </nc>
    <odxf>
      <numFmt numFmtId="0" formatCode="General"/>
    </odxf>
    <ndxf>
      <numFmt numFmtId="4" formatCode="#,##0.00"/>
    </ndxf>
  </rcc>
  <rcc rId="9129" sId="2" odxf="1" dxf="1">
    <nc r="K154">
      <f>G154-H154-I154</f>
    </nc>
    <odxf>
      <numFmt numFmtId="0" formatCode="General"/>
    </odxf>
    <ndxf>
      <numFmt numFmtId="4" formatCode="#,##0.00"/>
    </ndxf>
  </rcc>
  <rcc rId="9130" sId="2" odxf="1" dxf="1">
    <nc r="K155">
      <f>G155-H155-I155</f>
    </nc>
    <odxf>
      <numFmt numFmtId="0" formatCode="General"/>
    </odxf>
    <ndxf>
      <numFmt numFmtId="4" formatCode="#,##0.00"/>
    </ndxf>
  </rcc>
  <rcc rId="9131" sId="2" odxf="1" dxf="1">
    <nc r="K156">
      <f>G156-H156-I156</f>
    </nc>
    <odxf>
      <numFmt numFmtId="0" formatCode="General"/>
    </odxf>
    <ndxf>
      <numFmt numFmtId="4" formatCode="#,##0.00"/>
    </ndxf>
  </rcc>
  <rcc rId="9132" sId="2" odxf="1" dxf="1">
    <nc r="K157">
      <f>G157-H157-I157</f>
    </nc>
    <odxf>
      <numFmt numFmtId="0" formatCode="General"/>
    </odxf>
    <ndxf>
      <numFmt numFmtId="4" formatCode="#,##0.00"/>
    </ndxf>
  </rcc>
  <rcc rId="9133" sId="2" odxf="1" dxf="1">
    <nc r="K158">
      <f>G158-H158-I158</f>
    </nc>
    <odxf>
      <numFmt numFmtId="0" formatCode="General"/>
    </odxf>
    <ndxf>
      <numFmt numFmtId="4" formatCode="#,##0.00"/>
    </ndxf>
  </rcc>
  <rcc rId="9134" sId="2" odxf="1" dxf="1">
    <nc r="K159">
      <f>G159-H159-I159</f>
    </nc>
    <odxf>
      <numFmt numFmtId="0" formatCode="General"/>
    </odxf>
    <ndxf>
      <numFmt numFmtId="4" formatCode="#,##0.00"/>
    </ndxf>
  </rcc>
  <rcc rId="9135" sId="2" odxf="1" dxf="1">
    <nc r="K160">
      <f>G160-H160-I160</f>
    </nc>
    <odxf>
      <numFmt numFmtId="0" formatCode="General"/>
    </odxf>
    <ndxf>
      <numFmt numFmtId="4" formatCode="#,##0.00"/>
    </ndxf>
  </rcc>
  <rcc rId="9136" sId="2" odxf="1" dxf="1">
    <nc r="K161">
      <f>G161-H161-I161</f>
    </nc>
    <odxf>
      <numFmt numFmtId="0" formatCode="General"/>
    </odxf>
    <ndxf>
      <numFmt numFmtId="4" formatCode="#,##0.00"/>
    </ndxf>
  </rcc>
  <rcc rId="9137" sId="2" odxf="1" dxf="1">
    <nc r="K162">
      <f>G162-H162-I162</f>
    </nc>
    <odxf>
      <numFmt numFmtId="0" formatCode="General"/>
    </odxf>
    <ndxf>
      <numFmt numFmtId="4" formatCode="#,##0.00"/>
    </ndxf>
  </rcc>
  <rcc rId="9138" sId="2" odxf="1" dxf="1">
    <nc r="K163">
      <f>G163-H163-I163</f>
    </nc>
    <odxf>
      <numFmt numFmtId="0" formatCode="General"/>
    </odxf>
    <ndxf>
      <numFmt numFmtId="4" formatCode="#,##0.00"/>
    </ndxf>
  </rcc>
  <rcc rId="9139" sId="2" odxf="1" dxf="1">
    <nc r="K164">
      <f>G164-H164-I164</f>
    </nc>
    <odxf>
      <numFmt numFmtId="0" formatCode="General"/>
    </odxf>
    <ndxf>
      <numFmt numFmtId="4" formatCode="#,##0.00"/>
    </ndxf>
  </rcc>
  <rcc rId="9140" sId="2" odxf="1" dxf="1">
    <nc r="K165">
      <f>G165-H165-I165</f>
    </nc>
    <odxf>
      <numFmt numFmtId="0" formatCode="General"/>
    </odxf>
    <ndxf>
      <numFmt numFmtId="4" formatCode="#,##0.00"/>
    </ndxf>
  </rcc>
  <rcc rId="9141" sId="2" odxf="1" dxf="1">
    <nc r="K166">
      <f>G166-H166-I166</f>
    </nc>
    <odxf>
      <numFmt numFmtId="0" formatCode="General"/>
    </odxf>
    <ndxf>
      <numFmt numFmtId="4" formatCode="#,##0.00"/>
    </ndxf>
  </rcc>
  <rcc rId="9142" sId="2" odxf="1" dxf="1">
    <nc r="K167">
      <f>G167-H167-I167</f>
    </nc>
    <odxf>
      <numFmt numFmtId="0" formatCode="General"/>
    </odxf>
    <ndxf>
      <numFmt numFmtId="4" formatCode="#,##0.00"/>
    </ndxf>
  </rcc>
  <rcc rId="9143" sId="2" odxf="1" dxf="1">
    <nc r="K168">
      <f>G168-H168-I168</f>
    </nc>
    <odxf>
      <numFmt numFmtId="0" formatCode="General"/>
    </odxf>
    <ndxf>
      <numFmt numFmtId="4" formatCode="#,##0.00"/>
    </ndxf>
  </rcc>
  <rcc rId="9144" sId="2" odxf="1" dxf="1">
    <nc r="K169">
      <f>G169-H169-I169</f>
    </nc>
    <odxf>
      <numFmt numFmtId="0" formatCode="General"/>
    </odxf>
    <ndxf>
      <numFmt numFmtId="4" formatCode="#,##0.00"/>
    </ndxf>
  </rcc>
  <rcc rId="9145" sId="2" odxf="1" dxf="1">
    <nc r="K170">
      <f>G170-H170-I170</f>
    </nc>
    <odxf>
      <numFmt numFmtId="0" formatCode="General"/>
    </odxf>
    <ndxf>
      <numFmt numFmtId="4" formatCode="#,##0.00"/>
    </ndxf>
  </rcc>
  <rcc rId="9146" sId="2" odxf="1" dxf="1">
    <nc r="K171">
      <f>G171-H171-I171</f>
    </nc>
    <odxf>
      <numFmt numFmtId="0" formatCode="General"/>
    </odxf>
    <ndxf>
      <numFmt numFmtId="4" formatCode="#,##0.00"/>
    </ndxf>
  </rcc>
  <rcc rId="9147" sId="2" odxf="1" dxf="1">
    <nc r="K172">
      <f>G172-H172-I172</f>
    </nc>
    <odxf>
      <numFmt numFmtId="0" formatCode="General"/>
    </odxf>
    <ndxf>
      <numFmt numFmtId="4" formatCode="#,##0.00"/>
    </ndxf>
  </rcc>
  <rcc rId="9148" sId="2" odxf="1" dxf="1">
    <nc r="K173">
      <f>G173-H173-I173</f>
    </nc>
    <odxf>
      <numFmt numFmtId="0" formatCode="General"/>
    </odxf>
    <ndxf>
      <numFmt numFmtId="4" formatCode="#,##0.00"/>
    </ndxf>
  </rcc>
  <rcc rId="9149" sId="2" odxf="1" dxf="1">
    <nc r="K174">
      <f>G174-H174-I174</f>
    </nc>
    <odxf>
      <numFmt numFmtId="0" formatCode="General"/>
    </odxf>
    <ndxf>
      <numFmt numFmtId="4" formatCode="#,##0.00"/>
    </ndxf>
  </rcc>
  <rcc rId="9150" sId="2" odxf="1" dxf="1">
    <nc r="K175">
      <f>G175-H175-I175</f>
    </nc>
    <odxf>
      <numFmt numFmtId="0" formatCode="General"/>
    </odxf>
    <ndxf>
      <numFmt numFmtId="4" formatCode="#,##0.00"/>
    </ndxf>
  </rcc>
  <rcc rId="9151" sId="2" odxf="1" dxf="1">
    <nc r="K176">
      <f>G176-H176-I176</f>
    </nc>
    <odxf>
      <numFmt numFmtId="0" formatCode="General"/>
    </odxf>
    <ndxf>
      <numFmt numFmtId="4" formatCode="#,##0.00"/>
    </ndxf>
  </rcc>
  <rcc rId="9152" sId="2" odxf="1" dxf="1">
    <nc r="K177">
      <f>G177-H177-I177</f>
    </nc>
    <odxf>
      <numFmt numFmtId="0" formatCode="General"/>
    </odxf>
    <ndxf>
      <numFmt numFmtId="4" formatCode="#,##0.00"/>
    </ndxf>
  </rcc>
  <rcc rId="9153" sId="2" odxf="1" dxf="1">
    <nc r="K178">
      <f>G178-H178-I178</f>
    </nc>
    <odxf>
      <numFmt numFmtId="0" formatCode="General"/>
    </odxf>
    <ndxf>
      <numFmt numFmtId="4" formatCode="#,##0.00"/>
    </ndxf>
  </rcc>
  <rcc rId="9154" sId="2" odxf="1" dxf="1">
    <nc r="K179">
      <f>G179-H179-I179</f>
    </nc>
    <odxf>
      <numFmt numFmtId="0" formatCode="General"/>
    </odxf>
    <ndxf>
      <numFmt numFmtId="4" formatCode="#,##0.00"/>
    </ndxf>
  </rcc>
  <rcc rId="9155" sId="2" odxf="1" dxf="1">
    <nc r="K180">
      <f>G180-H180-I180</f>
    </nc>
    <odxf>
      <numFmt numFmtId="0" formatCode="General"/>
    </odxf>
    <ndxf>
      <numFmt numFmtId="4" formatCode="#,##0.00"/>
    </ndxf>
  </rcc>
  <rcc rId="9156" sId="2" odxf="1" dxf="1">
    <nc r="K181">
      <f>G181-H181-I181</f>
    </nc>
    <odxf>
      <numFmt numFmtId="0" formatCode="General"/>
    </odxf>
    <ndxf>
      <numFmt numFmtId="4" formatCode="#,##0.00"/>
    </ndxf>
  </rcc>
  <rcc rId="9157" sId="2" odxf="1" dxf="1">
    <nc r="K182">
      <f>G182-H182-I182</f>
    </nc>
    <odxf>
      <numFmt numFmtId="0" formatCode="General"/>
    </odxf>
    <ndxf>
      <numFmt numFmtId="4" formatCode="#,##0.00"/>
    </ndxf>
  </rcc>
  <rcc rId="9158" sId="2" odxf="1" dxf="1">
    <nc r="K183">
      <f>G183-H183-I183</f>
    </nc>
    <odxf>
      <numFmt numFmtId="0" formatCode="General"/>
    </odxf>
    <ndxf>
      <numFmt numFmtId="4" formatCode="#,##0.00"/>
    </ndxf>
  </rcc>
  <rcc rId="9159" sId="2" odxf="1" dxf="1">
    <nc r="K184">
      <f>G184-H184-I184</f>
    </nc>
    <odxf>
      <numFmt numFmtId="0" formatCode="General"/>
    </odxf>
    <ndxf>
      <numFmt numFmtId="4" formatCode="#,##0.00"/>
    </ndxf>
  </rcc>
  <rcc rId="9160" sId="2" odxf="1" dxf="1">
    <nc r="K185">
      <f>G185-H185-I185</f>
    </nc>
    <odxf>
      <numFmt numFmtId="0" formatCode="General"/>
    </odxf>
    <ndxf>
      <numFmt numFmtId="4" formatCode="#,##0.00"/>
    </ndxf>
  </rcc>
  <rcc rId="9161" sId="2" odxf="1" dxf="1">
    <nc r="K186">
      <f>G186-H186-I186</f>
    </nc>
    <odxf>
      <numFmt numFmtId="0" formatCode="General"/>
    </odxf>
    <ndxf>
      <numFmt numFmtId="4" formatCode="#,##0.00"/>
    </ndxf>
  </rcc>
  <rcc rId="9162" sId="2" odxf="1" dxf="1">
    <nc r="K187">
      <f>G187-H187-I187</f>
    </nc>
    <odxf>
      <numFmt numFmtId="0" formatCode="General"/>
    </odxf>
    <ndxf>
      <numFmt numFmtId="4" formatCode="#,##0.00"/>
    </ndxf>
  </rcc>
  <rcc rId="9163" sId="2" odxf="1" dxf="1">
    <nc r="K188">
      <f>G188-H188-I188</f>
    </nc>
    <odxf>
      <numFmt numFmtId="0" formatCode="General"/>
    </odxf>
    <ndxf>
      <numFmt numFmtId="4" formatCode="#,##0.00"/>
    </ndxf>
  </rcc>
  <rcc rId="9164" sId="2" odxf="1" dxf="1">
    <nc r="K189">
      <f>G189-H189-I189</f>
    </nc>
    <odxf>
      <numFmt numFmtId="0" formatCode="General"/>
    </odxf>
    <ndxf>
      <numFmt numFmtId="4" formatCode="#,##0.00"/>
    </ndxf>
  </rcc>
  <rcc rId="9165" sId="2" odxf="1" dxf="1">
    <nc r="K190">
      <f>G190-H190-I190</f>
    </nc>
    <odxf>
      <numFmt numFmtId="0" formatCode="General"/>
    </odxf>
    <ndxf>
      <numFmt numFmtId="4" formatCode="#,##0.00"/>
    </ndxf>
  </rcc>
  <rcc rId="9166" sId="2" odxf="1" dxf="1">
    <nc r="K191">
      <f>G191-H191-I191</f>
    </nc>
    <odxf>
      <numFmt numFmtId="0" formatCode="General"/>
    </odxf>
    <ndxf>
      <numFmt numFmtId="4" formatCode="#,##0.00"/>
    </ndxf>
  </rcc>
  <rcc rId="9167" sId="2" odxf="1" dxf="1">
    <nc r="K192">
      <f>G192-H192-I192</f>
    </nc>
    <odxf>
      <numFmt numFmtId="0" formatCode="General"/>
    </odxf>
    <ndxf>
      <numFmt numFmtId="4" formatCode="#,##0.00"/>
    </ndxf>
  </rcc>
  <rcc rId="9168" sId="2" odxf="1" dxf="1">
    <nc r="K193">
      <f>G193-H193-I193</f>
    </nc>
    <odxf>
      <numFmt numFmtId="0" formatCode="General"/>
    </odxf>
    <ndxf>
      <numFmt numFmtId="4" formatCode="#,##0.00"/>
    </ndxf>
  </rcc>
  <rcc rId="9169" sId="2" odxf="1" dxf="1">
    <nc r="K194">
      <f>G194-H194-I194</f>
    </nc>
    <odxf>
      <numFmt numFmtId="0" formatCode="General"/>
    </odxf>
    <ndxf>
      <numFmt numFmtId="4" formatCode="#,##0.00"/>
    </ndxf>
  </rcc>
  <rcc rId="9170" sId="2" odxf="1" dxf="1">
    <nc r="K195">
      <f>G195-H195-I195</f>
    </nc>
    <odxf>
      <numFmt numFmtId="0" formatCode="General"/>
    </odxf>
    <ndxf>
      <numFmt numFmtId="4" formatCode="#,##0.00"/>
    </ndxf>
  </rcc>
  <rcc rId="9171" sId="2" odxf="1" dxf="1">
    <nc r="K196">
      <f>G196-H196-I196</f>
    </nc>
    <odxf>
      <numFmt numFmtId="0" formatCode="General"/>
    </odxf>
    <ndxf>
      <numFmt numFmtId="4" formatCode="#,##0.00"/>
    </ndxf>
  </rcc>
  <rcc rId="9172" sId="2" odxf="1" dxf="1">
    <nc r="K197">
      <f>G197-H197-I197</f>
    </nc>
    <odxf>
      <numFmt numFmtId="0" formatCode="General"/>
    </odxf>
    <ndxf>
      <numFmt numFmtId="4" formatCode="#,##0.00"/>
    </ndxf>
  </rcc>
  <rcc rId="9173" sId="2" odxf="1" dxf="1">
    <nc r="K198">
      <f>G198-H198-I198</f>
    </nc>
    <odxf>
      <numFmt numFmtId="0" formatCode="General"/>
    </odxf>
    <ndxf>
      <numFmt numFmtId="4" formatCode="#,##0.00"/>
    </ndxf>
  </rcc>
  <rcc rId="9174" sId="2" odxf="1" dxf="1">
    <nc r="K199">
      <f>G199-H199-I199</f>
    </nc>
    <odxf>
      <numFmt numFmtId="0" formatCode="General"/>
    </odxf>
    <ndxf>
      <numFmt numFmtId="4" formatCode="#,##0.00"/>
    </ndxf>
  </rcc>
  <rcc rId="9175" sId="2" odxf="1" dxf="1">
    <nc r="K200">
      <f>G200-H200-I200</f>
    </nc>
    <odxf>
      <numFmt numFmtId="0" formatCode="General"/>
    </odxf>
    <ndxf>
      <numFmt numFmtId="4" formatCode="#,##0.00"/>
    </ndxf>
  </rcc>
  <rcc rId="9176" sId="2" odxf="1" dxf="1">
    <nc r="K201">
      <f>G201-H201-I201</f>
    </nc>
    <odxf>
      <numFmt numFmtId="0" formatCode="General"/>
    </odxf>
    <ndxf>
      <numFmt numFmtId="4" formatCode="#,##0.00"/>
    </ndxf>
  </rcc>
  <rcc rId="9177" sId="2" odxf="1" dxf="1">
    <nc r="K202">
      <f>G202-H202-I202</f>
    </nc>
    <odxf>
      <numFmt numFmtId="0" formatCode="General"/>
    </odxf>
    <ndxf>
      <numFmt numFmtId="4" formatCode="#,##0.00"/>
    </ndxf>
  </rcc>
  <rcc rId="9178" sId="2" odxf="1" dxf="1">
    <nc r="K203">
      <f>G203-H203-I203</f>
    </nc>
    <odxf>
      <numFmt numFmtId="0" formatCode="General"/>
    </odxf>
    <ndxf>
      <numFmt numFmtId="4" formatCode="#,##0.00"/>
    </ndxf>
  </rcc>
  <rcc rId="9179" sId="2" odxf="1" dxf="1">
    <nc r="K204">
      <f>G204-H204-I204</f>
    </nc>
    <odxf>
      <numFmt numFmtId="0" formatCode="General"/>
    </odxf>
    <ndxf>
      <numFmt numFmtId="4" formatCode="#,##0.00"/>
    </ndxf>
  </rcc>
  <rcc rId="9180" sId="2" odxf="1" dxf="1">
    <nc r="K205">
      <f>G205-H205-I205</f>
    </nc>
    <odxf>
      <numFmt numFmtId="0" formatCode="General"/>
    </odxf>
    <ndxf>
      <numFmt numFmtId="4" formatCode="#,##0.00"/>
    </ndxf>
  </rcc>
  <rcc rId="9181" sId="2" odxf="1" dxf="1">
    <nc r="K206">
      <f>G206-H206-I206</f>
    </nc>
    <odxf>
      <numFmt numFmtId="0" formatCode="General"/>
    </odxf>
    <ndxf>
      <numFmt numFmtId="4" formatCode="#,##0.00"/>
    </ndxf>
  </rcc>
  <rcc rId="9182" sId="2" odxf="1" dxf="1">
    <nc r="K207">
      <f>G207-H207-I207</f>
    </nc>
    <odxf>
      <numFmt numFmtId="0" formatCode="General"/>
    </odxf>
    <ndxf>
      <numFmt numFmtId="4" formatCode="#,##0.00"/>
    </ndxf>
  </rcc>
  <rcc rId="9183" sId="2" odxf="1" dxf="1">
    <nc r="K208">
      <f>G208-H208-I208</f>
    </nc>
    <odxf>
      <numFmt numFmtId="0" formatCode="General"/>
    </odxf>
    <ndxf>
      <numFmt numFmtId="4" formatCode="#,##0.00"/>
    </ndxf>
  </rcc>
  <rfmt sheetId="2" sqref="K209" start="0" length="0">
    <dxf>
      <numFmt numFmtId="4" formatCode="#,##0.00"/>
    </dxf>
  </rfmt>
  <rcc rId="9184" sId="2" odxf="1" dxf="1">
    <nc r="K210">
      <f>G210-H210-I210</f>
    </nc>
    <odxf>
      <numFmt numFmtId="0" formatCode="General"/>
    </odxf>
    <ndxf>
      <numFmt numFmtId="4" formatCode="#,##0.00"/>
    </ndxf>
  </rcc>
  <rcc rId="9185" sId="2" odxf="1" dxf="1">
    <nc r="K211">
      <f>G211-H211-I211</f>
    </nc>
    <odxf>
      <numFmt numFmtId="0" formatCode="General"/>
    </odxf>
    <ndxf>
      <numFmt numFmtId="4" formatCode="#,##0.00"/>
    </ndxf>
  </rcc>
  <rcc rId="9186" sId="2" odxf="1" dxf="1">
    <nc r="K212">
      <f>G212-H212-I212</f>
    </nc>
    <odxf>
      <numFmt numFmtId="0" formatCode="General"/>
    </odxf>
    <ndxf>
      <numFmt numFmtId="4" formatCode="#,##0.00"/>
    </ndxf>
  </rcc>
  <rcc rId="9187" sId="2" odxf="1" dxf="1">
    <nc r="K213">
      <f>G213-H213-I213</f>
    </nc>
    <odxf>
      <numFmt numFmtId="0" formatCode="General"/>
    </odxf>
    <ndxf>
      <numFmt numFmtId="4" formatCode="#,##0.00"/>
    </ndxf>
  </rcc>
  <rcc rId="9188" sId="2" odxf="1" dxf="1">
    <nc r="K214">
      <f>G214-H214-I214</f>
    </nc>
    <odxf>
      <numFmt numFmtId="0" formatCode="General"/>
    </odxf>
    <ndxf>
      <numFmt numFmtId="4" formatCode="#,##0.00"/>
    </ndxf>
  </rcc>
  <rcc rId="9189" sId="2" odxf="1" dxf="1">
    <nc r="K215">
      <f>G215-H215-I215</f>
    </nc>
    <odxf>
      <numFmt numFmtId="0" formatCode="General"/>
    </odxf>
    <ndxf>
      <numFmt numFmtId="4" formatCode="#,##0.00"/>
    </ndxf>
  </rcc>
  <rcc rId="9190" sId="2" odxf="1" dxf="1">
    <nc r="K216">
      <f>G216-H216-I216</f>
    </nc>
    <odxf>
      <numFmt numFmtId="0" formatCode="General"/>
    </odxf>
    <ndxf>
      <numFmt numFmtId="4" formatCode="#,##0.00"/>
    </ndxf>
  </rcc>
  <rcc rId="9191" sId="2" odxf="1" dxf="1">
    <nc r="K217">
      <f>G217-H217-I217</f>
    </nc>
    <odxf>
      <numFmt numFmtId="0" formatCode="General"/>
    </odxf>
    <ndxf>
      <numFmt numFmtId="4" formatCode="#,##0.00"/>
    </ndxf>
  </rcc>
  <rcc rId="9192" sId="2" odxf="1" dxf="1">
    <nc r="K218">
      <f>G218-H218-I218</f>
    </nc>
    <odxf>
      <numFmt numFmtId="0" formatCode="General"/>
    </odxf>
    <ndxf>
      <numFmt numFmtId="4" formatCode="#,##0.00"/>
    </ndxf>
  </rcc>
  <rcc rId="9193" sId="2" odxf="1" dxf="1">
    <nc r="K219">
      <f>G219-H219-I219</f>
    </nc>
    <odxf>
      <numFmt numFmtId="0" formatCode="General"/>
    </odxf>
    <ndxf>
      <numFmt numFmtId="4" formatCode="#,##0.00"/>
    </ndxf>
  </rcc>
  <rcc rId="9194" sId="2" odxf="1" dxf="1">
    <nc r="K220">
      <f>G220-H220-I220</f>
    </nc>
    <odxf>
      <numFmt numFmtId="0" formatCode="General"/>
    </odxf>
    <ndxf>
      <numFmt numFmtId="4" formatCode="#,##0.00"/>
    </ndxf>
  </rcc>
  <rcc rId="9195" sId="2" odxf="1" dxf="1">
    <nc r="K221">
      <f>G221-H221-I221</f>
    </nc>
    <odxf>
      <numFmt numFmtId="0" formatCode="General"/>
    </odxf>
    <ndxf>
      <numFmt numFmtId="4" formatCode="#,##0.00"/>
    </ndxf>
  </rcc>
  <rcc rId="9196" sId="2" odxf="1" dxf="1">
    <nc r="K222">
      <f>G222-H222-I222</f>
    </nc>
    <odxf>
      <numFmt numFmtId="0" formatCode="General"/>
    </odxf>
    <ndxf>
      <numFmt numFmtId="4" formatCode="#,##0.00"/>
    </ndxf>
  </rcc>
  <rcc rId="9197" sId="2" odxf="1" dxf="1">
    <nc r="K223">
      <f>G223-H223-I223</f>
    </nc>
    <odxf>
      <numFmt numFmtId="0" formatCode="General"/>
    </odxf>
    <ndxf>
      <numFmt numFmtId="4" formatCode="#,##0.00"/>
    </ndxf>
  </rcc>
  <rcc rId="9198" sId="2" odxf="1" dxf="1">
    <nc r="K224">
      <f>G224-H224-I224</f>
    </nc>
    <odxf>
      <numFmt numFmtId="0" formatCode="General"/>
    </odxf>
    <ndxf>
      <numFmt numFmtId="4" formatCode="#,##0.00"/>
    </ndxf>
  </rcc>
  <rcc rId="9199" sId="2" odxf="1" dxf="1">
    <nc r="K225">
      <f>G225-H225-I225</f>
    </nc>
    <odxf>
      <numFmt numFmtId="0" formatCode="General"/>
    </odxf>
    <ndxf>
      <numFmt numFmtId="4" formatCode="#,##0.00"/>
    </ndxf>
  </rcc>
  <rcc rId="9200" sId="2" odxf="1" dxf="1">
    <nc r="K226">
      <f>G226-H226-I226</f>
    </nc>
    <odxf>
      <numFmt numFmtId="0" formatCode="General"/>
    </odxf>
    <ndxf>
      <numFmt numFmtId="4" formatCode="#,##0.00"/>
    </ndxf>
  </rcc>
  <rcc rId="9201" sId="2" odxf="1" dxf="1">
    <nc r="K227">
      <f>G227-H227-I227</f>
    </nc>
    <odxf>
      <numFmt numFmtId="0" formatCode="General"/>
    </odxf>
    <ndxf>
      <numFmt numFmtId="4" formatCode="#,##0.00"/>
    </ndxf>
  </rcc>
  <rcc rId="9202" sId="2" odxf="1" dxf="1">
    <nc r="K228">
      <f>G228-H228-I228</f>
    </nc>
    <odxf>
      <numFmt numFmtId="0" formatCode="General"/>
    </odxf>
    <ndxf>
      <numFmt numFmtId="4" formatCode="#,##0.00"/>
    </ndxf>
  </rcc>
  <rcc rId="9203" sId="2" odxf="1" dxf="1">
    <nc r="K229">
      <f>G229-H229-I229</f>
    </nc>
    <odxf>
      <numFmt numFmtId="0" formatCode="General"/>
    </odxf>
    <ndxf>
      <numFmt numFmtId="4" formatCode="#,##0.00"/>
    </ndxf>
  </rcc>
  <rcc rId="9204" sId="2" odxf="1" dxf="1">
    <nc r="K230">
      <f>G230-H230-I230</f>
    </nc>
    <odxf>
      <numFmt numFmtId="0" formatCode="General"/>
    </odxf>
    <ndxf>
      <numFmt numFmtId="4" formatCode="#,##0.00"/>
    </ndxf>
  </rcc>
  <rcc rId="9205" sId="2" odxf="1" dxf="1">
    <nc r="K231">
      <f>G231-H231-I231</f>
    </nc>
    <odxf>
      <numFmt numFmtId="0" formatCode="General"/>
    </odxf>
    <ndxf>
      <numFmt numFmtId="4" formatCode="#,##0.00"/>
    </ndxf>
  </rcc>
  <rcc rId="9206" sId="2" odxf="1" dxf="1">
    <nc r="K232">
      <f>G232-H232-I232</f>
    </nc>
    <odxf>
      <numFmt numFmtId="0" formatCode="General"/>
    </odxf>
    <ndxf>
      <numFmt numFmtId="4" formatCode="#,##0.00"/>
    </ndxf>
  </rcc>
  <rcc rId="9207" sId="2" odxf="1" dxf="1">
    <nc r="K233">
      <f>G233-H233-I233</f>
    </nc>
    <odxf>
      <numFmt numFmtId="0" formatCode="General"/>
    </odxf>
    <ndxf>
      <numFmt numFmtId="4" formatCode="#,##0.00"/>
    </ndxf>
  </rcc>
  <rcc rId="9208" sId="2" odxf="1" dxf="1">
    <nc r="K234">
      <f>G234-H234-I234</f>
    </nc>
    <odxf>
      <numFmt numFmtId="0" formatCode="General"/>
    </odxf>
    <ndxf>
      <numFmt numFmtId="4" formatCode="#,##0.00"/>
    </ndxf>
  </rcc>
  <rcc rId="9209" sId="2" odxf="1" dxf="1">
    <nc r="K235">
      <f>G235-H235-I235</f>
    </nc>
    <odxf>
      <numFmt numFmtId="0" formatCode="General"/>
    </odxf>
    <ndxf>
      <numFmt numFmtId="4" formatCode="#,##0.00"/>
    </ndxf>
  </rcc>
  <rcc rId="9210" sId="2" odxf="1" dxf="1">
    <nc r="K236">
      <f>G236-H236-I236</f>
    </nc>
    <odxf>
      <numFmt numFmtId="0" formatCode="General"/>
    </odxf>
    <ndxf>
      <numFmt numFmtId="4" formatCode="#,##0.00"/>
    </ndxf>
  </rcc>
  <rcc rId="9211" sId="2" odxf="1" dxf="1">
    <nc r="K237">
      <f>G237-H237-I237</f>
    </nc>
    <odxf>
      <numFmt numFmtId="0" formatCode="General"/>
    </odxf>
    <ndxf>
      <numFmt numFmtId="4" formatCode="#,##0.00"/>
    </ndxf>
  </rcc>
  <rcc rId="9212" sId="2" odxf="1" dxf="1">
    <nc r="K238">
      <f>G238-H238-I238</f>
    </nc>
    <odxf>
      <numFmt numFmtId="0" formatCode="General"/>
    </odxf>
    <ndxf>
      <numFmt numFmtId="4" formatCode="#,##0.00"/>
    </ndxf>
  </rcc>
  <rcc rId="9213" sId="2" odxf="1" dxf="1">
    <nc r="K239">
      <f>G239-H239-I239</f>
    </nc>
    <odxf>
      <numFmt numFmtId="0" formatCode="General"/>
    </odxf>
    <ndxf>
      <numFmt numFmtId="4" formatCode="#,##0.00"/>
    </ndxf>
  </rcc>
  <rcc rId="9214" sId="2" odxf="1" dxf="1">
    <nc r="K240">
      <f>G240-H240-I240</f>
    </nc>
    <odxf>
      <numFmt numFmtId="0" formatCode="General"/>
    </odxf>
    <ndxf>
      <numFmt numFmtId="4" formatCode="#,##0.00"/>
    </ndxf>
  </rcc>
  <rcc rId="9215" sId="2" odxf="1" dxf="1">
    <nc r="K241">
      <f>G241-H241-I241</f>
    </nc>
    <odxf>
      <numFmt numFmtId="0" formatCode="General"/>
    </odxf>
    <ndxf>
      <numFmt numFmtId="4" formatCode="#,##0.00"/>
    </ndxf>
  </rcc>
  <rcc rId="9216" sId="2" odxf="1" dxf="1">
    <nc r="K242">
      <f>G242-H242-I242</f>
    </nc>
    <odxf>
      <numFmt numFmtId="0" formatCode="General"/>
    </odxf>
    <ndxf>
      <numFmt numFmtId="4" formatCode="#,##0.00"/>
    </ndxf>
  </rcc>
  <rcc rId="9217" sId="2" odxf="1" dxf="1">
    <nc r="K243">
      <f>G243-H243-I243</f>
    </nc>
    <odxf>
      <numFmt numFmtId="0" formatCode="General"/>
    </odxf>
    <ndxf>
      <numFmt numFmtId="4" formatCode="#,##0.00"/>
    </ndxf>
  </rcc>
  <rcc rId="9218" sId="2" odxf="1" dxf="1">
    <nc r="K244">
      <f>G244-H244-I244</f>
    </nc>
    <odxf>
      <numFmt numFmtId="0" formatCode="General"/>
    </odxf>
    <ndxf>
      <numFmt numFmtId="4" formatCode="#,##0.00"/>
    </ndxf>
  </rcc>
  <rcc rId="9219" sId="2" odxf="1" dxf="1">
    <nc r="K245">
      <f>G245-H245-I245</f>
    </nc>
    <odxf>
      <numFmt numFmtId="0" formatCode="General"/>
    </odxf>
    <ndxf>
      <numFmt numFmtId="4" formatCode="#,##0.00"/>
    </ndxf>
  </rcc>
  <rcc rId="9220" sId="2" odxf="1" dxf="1">
    <nc r="K246">
      <f>G246-H246-I246</f>
    </nc>
    <odxf>
      <numFmt numFmtId="0" formatCode="General"/>
    </odxf>
    <ndxf>
      <numFmt numFmtId="4" formatCode="#,##0.00"/>
    </ndxf>
  </rcc>
  <rcc rId="9221" sId="2" odxf="1" dxf="1">
    <nc r="K247">
      <f>G247-H247-I247</f>
    </nc>
    <odxf>
      <numFmt numFmtId="0" formatCode="General"/>
    </odxf>
    <ndxf>
      <numFmt numFmtId="4" formatCode="#,##0.00"/>
    </ndxf>
  </rcc>
  <rcc rId="9222" sId="2" odxf="1" dxf="1">
    <nc r="K248">
      <f>G248-H248-I248</f>
    </nc>
    <odxf>
      <numFmt numFmtId="0" formatCode="General"/>
    </odxf>
    <ndxf>
      <numFmt numFmtId="4" formatCode="#,##0.00"/>
    </ndxf>
  </rcc>
  <rcc rId="9223" sId="2" odxf="1" dxf="1">
    <nc r="K249">
      <f>G249-H249-I249</f>
    </nc>
    <odxf>
      <numFmt numFmtId="0" formatCode="General"/>
    </odxf>
    <ndxf>
      <numFmt numFmtId="4" formatCode="#,##0.00"/>
    </ndxf>
  </rcc>
  <rcc rId="9224" sId="2" odxf="1" dxf="1">
    <nc r="K250">
      <f>G250-H250-I250</f>
    </nc>
    <odxf>
      <numFmt numFmtId="0" formatCode="General"/>
    </odxf>
    <ndxf>
      <numFmt numFmtId="4" formatCode="#,##0.00"/>
    </ndxf>
  </rcc>
  <rcc rId="9225" sId="2" odxf="1" dxf="1">
    <nc r="K251">
      <f>G251-H251-I251</f>
    </nc>
    <odxf>
      <numFmt numFmtId="0" formatCode="General"/>
    </odxf>
    <ndxf>
      <numFmt numFmtId="4" formatCode="#,##0.00"/>
    </ndxf>
  </rcc>
  <rcc rId="9226" sId="2" odxf="1" dxf="1">
    <nc r="K252">
      <f>G252-H252-I252</f>
    </nc>
    <odxf>
      <numFmt numFmtId="0" formatCode="General"/>
    </odxf>
    <ndxf>
      <numFmt numFmtId="4" formatCode="#,##0.00"/>
    </ndxf>
  </rcc>
  <rcc rId="9227" sId="2" odxf="1" dxf="1">
    <nc r="K253">
      <f>G253-H253-I253</f>
    </nc>
    <odxf>
      <numFmt numFmtId="0" formatCode="General"/>
    </odxf>
    <ndxf>
      <numFmt numFmtId="4" formatCode="#,##0.00"/>
    </ndxf>
  </rcc>
  <rcc rId="9228" sId="2" odxf="1" dxf="1">
    <nc r="K254">
      <f>G254-H254-I254</f>
    </nc>
    <odxf>
      <numFmt numFmtId="0" formatCode="General"/>
    </odxf>
    <ndxf>
      <numFmt numFmtId="4" formatCode="#,##0.00"/>
    </ndxf>
  </rcc>
  <rcc rId="9229" sId="2" odxf="1" dxf="1">
    <nc r="K255">
      <f>G255-H255-I255</f>
    </nc>
    <odxf>
      <numFmt numFmtId="0" formatCode="General"/>
    </odxf>
    <ndxf>
      <numFmt numFmtId="4" formatCode="#,##0.00"/>
    </ndxf>
  </rcc>
  <rcc rId="9230" sId="2" odxf="1" dxf="1">
    <nc r="K256">
      <f>G256-H256-I256</f>
    </nc>
    <odxf>
      <numFmt numFmtId="0" formatCode="General"/>
    </odxf>
    <ndxf>
      <numFmt numFmtId="4" formatCode="#,##0.00"/>
    </ndxf>
  </rcc>
  <rcc rId="9231" sId="2" odxf="1" dxf="1">
    <nc r="K257">
      <f>G257-H257-I257</f>
    </nc>
    <odxf>
      <numFmt numFmtId="0" formatCode="General"/>
    </odxf>
    <ndxf>
      <numFmt numFmtId="4" formatCode="#,##0.00"/>
    </ndxf>
  </rcc>
  <rcc rId="9232" sId="2" odxf="1" dxf="1">
    <nc r="K258">
      <f>G258-H258-I258</f>
    </nc>
    <odxf>
      <numFmt numFmtId="0" formatCode="General"/>
    </odxf>
    <ndxf>
      <numFmt numFmtId="4" formatCode="#,##0.00"/>
    </ndxf>
  </rcc>
  <rcc rId="9233" sId="2" odxf="1" dxf="1">
    <nc r="K259">
      <f>G259-H259-I259</f>
    </nc>
    <odxf>
      <numFmt numFmtId="0" formatCode="General"/>
    </odxf>
    <ndxf>
      <numFmt numFmtId="4" formatCode="#,##0.00"/>
    </ndxf>
  </rcc>
  <rcc rId="9234" sId="2" odxf="1" dxf="1">
    <nc r="K260">
      <f>G260-H260-I260</f>
    </nc>
    <odxf>
      <numFmt numFmtId="0" formatCode="General"/>
    </odxf>
    <ndxf>
      <numFmt numFmtId="4" formatCode="#,##0.00"/>
    </ndxf>
  </rcc>
  <rcc rId="9235" sId="2" odxf="1" dxf="1">
    <nc r="K261">
      <f>G261-H261-I261</f>
    </nc>
    <odxf>
      <numFmt numFmtId="0" formatCode="General"/>
    </odxf>
    <ndxf>
      <numFmt numFmtId="4" formatCode="#,##0.00"/>
    </ndxf>
  </rcc>
  <rcc rId="9236" sId="2" odxf="1" dxf="1">
    <nc r="K262">
      <f>G262-H262-I262</f>
    </nc>
    <odxf>
      <numFmt numFmtId="0" formatCode="General"/>
    </odxf>
    <ndxf>
      <numFmt numFmtId="4" formatCode="#,##0.00"/>
    </ndxf>
  </rcc>
  <rcc rId="9237" sId="2" odxf="1" dxf="1">
    <nc r="K263">
      <f>G263-H263-I263</f>
    </nc>
    <odxf>
      <numFmt numFmtId="0" formatCode="General"/>
    </odxf>
    <ndxf>
      <numFmt numFmtId="4" formatCode="#,##0.00"/>
    </ndxf>
  </rcc>
  <rcc rId="9238" sId="2" odxf="1" dxf="1">
    <nc r="K264">
      <f>G264-H264-I264</f>
    </nc>
    <odxf>
      <numFmt numFmtId="0" formatCode="General"/>
    </odxf>
    <ndxf>
      <numFmt numFmtId="4" formatCode="#,##0.00"/>
    </ndxf>
  </rcc>
  <rcc rId="9239" sId="2" odxf="1" dxf="1">
    <nc r="K265">
      <f>G265-H265-I265</f>
    </nc>
    <odxf>
      <numFmt numFmtId="0" formatCode="General"/>
    </odxf>
    <ndxf>
      <numFmt numFmtId="4" formatCode="#,##0.00"/>
    </ndxf>
  </rcc>
  <rcc rId="9240" sId="2" odxf="1" dxf="1">
    <nc r="K266">
      <f>G266-H266-I266</f>
    </nc>
    <odxf>
      <numFmt numFmtId="0" formatCode="General"/>
    </odxf>
    <ndxf>
      <numFmt numFmtId="4" formatCode="#,##0.00"/>
    </ndxf>
  </rcc>
  <rcc rId="9241" sId="2" odxf="1" dxf="1">
    <nc r="K267">
      <f>G267-H267-I267</f>
    </nc>
    <odxf>
      <numFmt numFmtId="0" formatCode="General"/>
    </odxf>
    <ndxf>
      <numFmt numFmtId="4" formatCode="#,##0.00"/>
    </ndxf>
  </rcc>
  <rcc rId="9242" sId="2" odxf="1" dxf="1">
    <nc r="K268">
      <f>G268-H268-I268</f>
    </nc>
    <odxf>
      <numFmt numFmtId="0" formatCode="General"/>
    </odxf>
    <ndxf>
      <numFmt numFmtId="4" formatCode="#,##0.00"/>
    </ndxf>
  </rcc>
  <rcc rId="9243" sId="2" odxf="1" dxf="1">
    <nc r="K269">
      <f>G269-H269-I269</f>
    </nc>
    <odxf>
      <numFmt numFmtId="0" formatCode="General"/>
    </odxf>
    <ndxf>
      <numFmt numFmtId="4" formatCode="#,##0.00"/>
    </ndxf>
  </rcc>
  <rcc rId="9244" sId="2" odxf="1" dxf="1">
    <nc r="K270">
      <f>G270-H270-I270</f>
    </nc>
    <odxf>
      <numFmt numFmtId="0" formatCode="General"/>
    </odxf>
    <ndxf>
      <numFmt numFmtId="4" formatCode="#,##0.00"/>
    </ndxf>
  </rcc>
  <rcc rId="9245" sId="2" odxf="1" dxf="1">
    <nc r="K271">
      <f>G271-H271-I271</f>
    </nc>
    <odxf>
      <numFmt numFmtId="0" formatCode="General"/>
    </odxf>
    <ndxf>
      <numFmt numFmtId="4" formatCode="#,##0.00"/>
    </ndxf>
  </rcc>
  <rcc rId="9246" sId="2" odxf="1" dxf="1">
    <nc r="K272">
      <f>G272-H272-I272</f>
    </nc>
    <odxf>
      <numFmt numFmtId="0" formatCode="General"/>
    </odxf>
    <ndxf>
      <numFmt numFmtId="4" formatCode="#,##0.00"/>
    </ndxf>
  </rcc>
  <rcc rId="9247" sId="2" odxf="1" dxf="1">
    <nc r="K273">
      <f>G273-H273-I273</f>
    </nc>
    <odxf>
      <numFmt numFmtId="0" formatCode="General"/>
    </odxf>
    <ndxf>
      <numFmt numFmtId="4" formatCode="#,##0.00"/>
    </ndxf>
  </rcc>
  <rcc rId="9248" sId="2" odxf="1" dxf="1">
    <nc r="K274">
      <f>G274-H274-I274</f>
    </nc>
    <odxf>
      <numFmt numFmtId="0" formatCode="General"/>
    </odxf>
    <ndxf>
      <numFmt numFmtId="4" formatCode="#,##0.00"/>
    </ndxf>
  </rcc>
  <rcc rId="9249" sId="2" odxf="1" dxf="1">
    <nc r="K275">
      <f>G275-H275-I275</f>
    </nc>
    <odxf>
      <numFmt numFmtId="0" formatCode="General"/>
    </odxf>
    <ndxf>
      <numFmt numFmtId="4" formatCode="#,##0.00"/>
    </ndxf>
  </rcc>
  <rcc rId="9250" sId="2" odxf="1" dxf="1">
    <nc r="K276">
      <f>G276-H276-I276</f>
    </nc>
    <odxf>
      <numFmt numFmtId="0" formatCode="General"/>
    </odxf>
    <ndxf>
      <numFmt numFmtId="4" formatCode="#,##0.00"/>
    </ndxf>
  </rcc>
  <rcc rId="9251" sId="2" odxf="1" dxf="1">
    <nc r="K277">
      <f>G277-H277-I277</f>
    </nc>
    <odxf>
      <numFmt numFmtId="0" formatCode="General"/>
    </odxf>
    <ndxf>
      <numFmt numFmtId="4" formatCode="#,##0.00"/>
    </ndxf>
  </rcc>
  <rcc rId="9252" sId="2" odxf="1" dxf="1">
    <nc r="K278">
      <f>G278-H278-I278</f>
    </nc>
    <odxf>
      <numFmt numFmtId="0" formatCode="General"/>
    </odxf>
    <ndxf>
      <numFmt numFmtId="4" formatCode="#,##0.00"/>
    </ndxf>
  </rcc>
  <rcc rId="9253" sId="2" odxf="1" dxf="1">
    <nc r="K279">
      <f>G279-H279-I279</f>
    </nc>
    <odxf>
      <numFmt numFmtId="0" formatCode="General"/>
    </odxf>
    <ndxf>
      <numFmt numFmtId="4" formatCode="#,##0.00"/>
    </ndxf>
  </rcc>
  <rcc rId="9254" sId="2" odxf="1" dxf="1">
    <nc r="K280">
      <f>G280-H280-I280</f>
    </nc>
    <odxf>
      <numFmt numFmtId="0" formatCode="General"/>
    </odxf>
    <ndxf>
      <numFmt numFmtId="4" formatCode="#,##0.00"/>
    </ndxf>
  </rcc>
  <rcc rId="9255" sId="2" odxf="1" dxf="1">
    <nc r="K281">
      <f>G281-H281-I281</f>
    </nc>
    <odxf>
      <numFmt numFmtId="0" formatCode="General"/>
    </odxf>
    <ndxf>
      <numFmt numFmtId="4" formatCode="#,##0.00"/>
    </ndxf>
  </rcc>
  <rcc rId="9256" sId="2" odxf="1" dxf="1">
    <nc r="K282">
      <f>G282-H282-I282</f>
    </nc>
    <odxf>
      <numFmt numFmtId="0" formatCode="General"/>
    </odxf>
    <ndxf>
      <numFmt numFmtId="4" formatCode="#,##0.00"/>
    </ndxf>
  </rcc>
  <rcc rId="9257" sId="2" odxf="1" dxf="1">
    <nc r="K283">
      <f>G283-H283-I283</f>
    </nc>
    <odxf>
      <numFmt numFmtId="0" formatCode="General"/>
    </odxf>
    <ndxf>
      <numFmt numFmtId="4" formatCode="#,##0.00"/>
    </ndxf>
  </rcc>
  <rcc rId="9258" sId="2" odxf="1" dxf="1">
    <nc r="K284">
      <f>G284-H284-I284</f>
    </nc>
    <odxf>
      <numFmt numFmtId="0" formatCode="General"/>
    </odxf>
    <ndxf>
      <numFmt numFmtId="4" formatCode="#,##0.00"/>
    </ndxf>
  </rcc>
  <rcc rId="9259" sId="2" odxf="1" dxf="1">
    <nc r="K285">
      <f>G285-H285-I285</f>
    </nc>
    <odxf>
      <numFmt numFmtId="0" formatCode="General"/>
    </odxf>
    <ndxf>
      <numFmt numFmtId="4" formatCode="#,##0.00"/>
    </ndxf>
  </rcc>
  <rcc rId="9260" sId="2" odxf="1" dxf="1">
    <nc r="K286">
      <f>G286-H286-I286</f>
    </nc>
    <odxf>
      <numFmt numFmtId="0" formatCode="General"/>
    </odxf>
    <ndxf>
      <numFmt numFmtId="4" formatCode="#,##0.00"/>
    </ndxf>
  </rcc>
  <rcc rId="9261" sId="2" odxf="1" dxf="1">
    <nc r="K287">
      <f>G287-H287-I287</f>
    </nc>
    <odxf>
      <numFmt numFmtId="0" formatCode="General"/>
    </odxf>
    <ndxf>
      <numFmt numFmtId="4" formatCode="#,##0.00"/>
    </ndxf>
  </rcc>
  <rcc rId="9262" sId="2" odxf="1" dxf="1">
    <nc r="K288">
      <f>G288-H288-I288</f>
    </nc>
    <odxf>
      <numFmt numFmtId="0" formatCode="General"/>
    </odxf>
    <ndxf>
      <numFmt numFmtId="4" formatCode="#,##0.00"/>
    </ndxf>
  </rcc>
  <rcc rId="9263" sId="2" odxf="1" dxf="1">
    <nc r="K289">
      <f>G289-H289-I289</f>
    </nc>
    <odxf>
      <numFmt numFmtId="0" formatCode="General"/>
    </odxf>
    <ndxf>
      <numFmt numFmtId="4" formatCode="#,##0.00"/>
    </ndxf>
  </rcc>
  <rcc rId="9264" sId="2" odxf="1" dxf="1">
    <nc r="K290">
      <f>G290-H290-I290</f>
    </nc>
    <odxf>
      <numFmt numFmtId="0" formatCode="General"/>
    </odxf>
    <ndxf>
      <numFmt numFmtId="4" formatCode="#,##0.00"/>
    </ndxf>
  </rcc>
  <rcc rId="9265" sId="2" odxf="1" dxf="1">
    <nc r="K291">
      <f>G291-H291-I291</f>
    </nc>
    <odxf>
      <numFmt numFmtId="0" formatCode="General"/>
    </odxf>
    <ndxf>
      <numFmt numFmtId="4" formatCode="#,##0.00"/>
    </ndxf>
  </rcc>
  <rcc rId="9266" sId="2" odxf="1" dxf="1">
    <nc r="K292">
      <f>G292-H292-I292</f>
    </nc>
    <odxf>
      <numFmt numFmtId="0" formatCode="General"/>
    </odxf>
    <ndxf>
      <numFmt numFmtId="4" formatCode="#,##0.00"/>
    </ndxf>
  </rcc>
  <rcc rId="9267" sId="2" odxf="1" dxf="1">
    <nc r="K293">
      <f>G293-H293-I293</f>
    </nc>
    <odxf>
      <numFmt numFmtId="0" formatCode="General"/>
    </odxf>
    <ndxf>
      <numFmt numFmtId="4" formatCode="#,##0.00"/>
    </ndxf>
  </rcc>
  <rcc rId="9268" sId="2" odxf="1" dxf="1">
    <nc r="K294">
      <f>G294-H294-I294</f>
    </nc>
    <odxf>
      <numFmt numFmtId="0" formatCode="General"/>
    </odxf>
    <ndxf>
      <numFmt numFmtId="4" formatCode="#,##0.00"/>
    </ndxf>
  </rcc>
  <rcc rId="9269" sId="2" odxf="1" dxf="1">
    <nc r="K295">
      <f>G295-H295-I295</f>
    </nc>
    <odxf>
      <numFmt numFmtId="0" formatCode="General"/>
    </odxf>
    <ndxf>
      <numFmt numFmtId="4" formatCode="#,##0.00"/>
    </ndxf>
  </rcc>
  <rcc rId="9270" sId="2" odxf="1" dxf="1">
    <nc r="K296">
      <f>G296-H296-I296</f>
    </nc>
    <odxf>
      <numFmt numFmtId="0" formatCode="General"/>
    </odxf>
    <ndxf>
      <numFmt numFmtId="4" formatCode="#,##0.00"/>
    </ndxf>
  </rcc>
  <rcc rId="9271" sId="2" odxf="1" dxf="1">
    <nc r="K297">
      <f>G297-H297-I297</f>
    </nc>
    <odxf>
      <numFmt numFmtId="0" formatCode="General"/>
    </odxf>
    <ndxf>
      <numFmt numFmtId="4" formatCode="#,##0.00"/>
    </ndxf>
  </rcc>
  <rcc rId="9272" sId="2" odxf="1" dxf="1">
    <nc r="K298">
      <f>G298-H298-I298</f>
    </nc>
    <odxf>
      <numFmt numFmtId="0" formatCode="General"/>
    </odxf>
    <ndxf>
      <numFmt numFmtId="4" formatCode="#,##0.00"/>
    </ndxf>
  </rcc>
  <rcc rId="9273" sId="2" odxf="1" dxf="1">
    <nc r="K299">
      <f>G299-H299-I299</f>
    </nc>
    <odxf>
      <numFmt numFmtId="0" formatCode="General"/>
    </odxf>
    <ndxf>
      <numFmt numFmtId="4" formatCode="#,##0.00"/>
    </ndxf>
  </rcc>
  <rcc rId="9274" sId="2" odxf="1" dxf="1">
    <nc r="K300">
      <f>G300-H300-I300</f>
    </nc>
    <odxf>
      <numFmt numFmtId="0" formatCode="General"/>
    </odxf>
    <ndxf>
      <numFmt numFmtId="4" formatCode="#,##0.00"/>
    </ndxf>
  </rcc>
  <rcc rId="9275" sId="2" odxf="1" dxf="1">
    <nc r="K301">
      <f>G301-H301-I301</f>
    </nc>
    <odxf>
      <numFmt numFmtId="0" formatCode="General"/>
    </odxf>
    <ndxf>
      <numFmt numFmtId="4" formatCode="#,##0.00"/>
    </ndxf>
  </rcc>
  <rcc rId="9276" sId="2" odxf="1" dxf="1">
    <nc r="K302">
      <f>G302-H302-I302</f>
    </nc>
    <odxf>
      <numFmt numFmtId="0" formatCode="General"/>
    </odxf>
    <ndxf>
      <numFmt numFmtId="4" formatCode="#,##0.00"/>
    </ndxf>
  </rcc>
  <rcc rId="9277" sId="2" odxf="1" dxf="1">
    <nc r="K303">
      <f>G303-H303-I303</f>
    </nc>
    <odxf>
      <numFmt numFmtId="0" formatCode="General"/>
    </odxf>
    <ndxf>
      <numFmt numFmtId="4" formatCode="#,##0.00"/>
    </ndxf>
  </rcc>
  <rcc rId="9278" sId="2" odxf="1" dxf="1">
    <nc r="K304">
      <f>G304-H304-I304</f>
    </nc>
    <odxf>
      <numFmt numFmtId="0" formatCode="General"/>
    </odxf>
    <ndxf>
      <numFmt numFmtId="4" formatCode="#,##0.00"/>
    </ndxf>
  </rcc>
  <rcc rId="9279" sId="2" odxf="1" dxf="1">
    <nc r="K305">
      <f>G305-H305-I305</f>
    </nc>
    <odxf>
      <numFmt numFmtId="0" formatCode="General"/>
    </odxf>
    <ndxf>
      <numFmt numFmtId="4" formatCode="#,##0.00"/>
    </ndxf>
  </rcc>
  <rcc rId="9280" sId="2" odxf="1" dxf="1">
    <nc r="K306">
      <f>G306-H306-I306</f>
    </nc>
    <odxf>
      <numFmt numFmtId="0" formatCode="General"/>
    </odxf>
    <ndxf>
      <numFmt numFmtId="4" formatCode="#,##0.00"/>
    </ndxf>
  </rcc>
  <rcc rId="9281" sId="2" odxf="1" dxf="1">
    <nc r="K307">
      <f>G307-H307-I307</f>
    </nc>
    <odxf>
      <numFmt numFmtId="0" formatCode="General"/>
    </odxf>
    <ndxf>
      <numFmt numFmtId="4" formatCode="#,##0.00"/>
    </ndxf>
  </rcc>
  <rcc rId="9282" sId="2" odxf="1" dxf="1">
    <nc r="K308">
      <f>G308-H308-I308</f>
    </nc>
    <odxf>
      <numFmt numFmtId="0" formatCode="General"/>
    </odxf>
    <ndxf>
      <numFmt numFmtId="4" formatCode="#,##0.00"/>
    </ndxf>
  </rcc>
  <rcc rId="9283" sId="2" odxf="1" dxf="1">
    <nc r="K309">
      <f>G309-H309-I309</f>
    </nc>
    <odxf>
      <numFmt numFmtId="0" formatCode="General"/>
    </odxf>
    <ndxf>
      <numFmt numFmtId="4" formatCode="#,##0.00"/>
    </ndxf>
  </rcc>
  <rcc rId="9284" sId="2" odxf="1" dxf="1">
    <nc r="K310">
      <f>G310-H310-I310</f>
    </nc>
    <odxf>
      <numFmt numFmtId="0" formatCode="General"/>
    </odxf>
    <ndxf>
      <numFmt numFmtId="4" formatCode="#,##0.00"/>
    </ndxf>
  </rcc>
  <rcc rId="9285" sId="2" odxf="1" dxf="1">
    <nc r="K311">
      <f>G311-H311-I311</f>
    </nc>
    <odxf>
      <numFmt numFmtId="0" formatCode="General"/>
    </odxf>
    <ndxf>
      <numFmt numFmtId="4" formatCode="#,##0.00"/>
    </ndxf>
  </rcc>
  <rcc rId="9286" sId="2" odxf="1" dxf="1">
    <nc r="K312">
      <f>G312-H312-I312</f>
    </nc>
    <odxf>
      <numFmt numFmtId="0" formatCode="General"/>
    </odxf>
    <ndxf>
      <numFmt numFmtId="4" formatCode="#,##0.00"/>
    </ndxf>
  </rcc>
  <rcc rId="9287" sId="2" odxf="1" dxf="1">
    <nc r="K313">
      <f>G313-H313-I313</f>
    </nc>
    <odxf>
      <numFmt numFmtId="0" formatCode="General"/>
    </odxf>
    <ndxf>
      <numFmt numFmtId="4" formatCode="#,##0.00"/>
    </ndxf>
  </rcc>
  <rcc rId="9288" sId="2" odxf="1" dxf="1">
    <nc r="K314">
      <f>G314-H314-I314</f>
    </nc>
    <odxf>
      <numFmt numFmtId="0" formatCode="General"/>
    </odxf>
    <ndxf>
      <numFmt numFmtId="4" formatCode="#,##0.00"/>
    </ndxf>
  </rcc>
  <rcc rId="9289" sId="2" odxf="1" dxf="1">
    <nc r="K315">
      <f>G315-H315-I315</f>
    </nc>
    <odxf>
      <numFmt numFmtId="0" formatCode="General"/>
    </odxf>
    <ndxf>
      <numFmt numFmtId="4" formatCode="#,##0.00"/>
    </ndxf>
  </rcc>
  <rcc rId="9290" sId="2" odxf="1" dxf="1">
    <nc r="K316">
      <f>G316-H316-I316</f>
    </nc>
    <odxf>
      <numFmt numFmtId="0" formatCode="General"/>
    </odxf>
    <ndxf>
      <numFmt numFmtId="4" formatCode="#,##0.00"/>
    </ndxf>
  </rcc>
  <rcc rId="9291" sId="2" odxf="1" dxf="1">
    <nc r="K317">
      <f>G317-H317-I317</f>
    </nc>
    <odxf>
      <numFmt numFmtId="0" formatCode="General"/>
    </odxf>
    <ndxf>
      <numFmt numFmtId="4" formatCode="#,##0.00"/>
    </ndxf>
  </rcc>
  <rcc rId="9292" sId="2" odxf="1" dxf="1">
    <nc r="K318">
      <f>G318-H318-I318</f>
    </nc>
    <odxf>
      <numFmt numFmtId="0" formatCode="General"/>
    </odxf>
    <ndxf>
      <numFmt numFmtId="4" formatCode="#,##0.00"/>
    </ndxf>
  </rcc>
  <rcc rId="9293" sId="2" odxf="1" dxf="1">
    <nc r="K319">
      <f>G319-H319-I319</f>
    </nc>
    <odxf>
      <numFmt numFmtId="0" formatCode="General"/>
    </odxf>
    <ndxf>
      <numFmt numFmtId="4" formatCode="#,##0.00"/>
    </ndxf>
  </rcc>
  <rcc rId="9294" sId="2" odxf="1" dxf="1">
    <nc r="K320">
      <f>G320-H320-I320</f>
    </nc>
    <odxf>
      <numFmt numFmtId="0" formatCode="General"/>
    </odxf>
    <ndxf>
      <numFmt numFmtId="4" formatCode="#,##0.00"/>
    </ndxf>
  </rcc>
  <rcc rId="9295" sId="2" odxf="1" dxf="1">
    <nc r="K321">
      <f>G321-H321-I321</f>
    </nc>
    <odxf>
      <numFmt numFmtId="0" formatCode="General"/>
    </odxf>
    <ndxf>
      <numFmt numFmtId="4" formatCode="#,##0.00"/>
    </ndxf>
  </rcc>
  <rcc rId="9296" sId="2" odxf="1" dxf="1">
    <nc r="K322">
      <f>G322-H322-I322</f>
    </nc>
    <odxf>
      <numFmt numFmtId="0" formatCode="General"/>
    </odxf>
    <ndxf>
      <numFmt numFmtId="4" formatCode="#,##0.00"/>
    </ndxf>
  </rcc>
  <rcc rId="9297" sId="2" odxf="1" dxf="1">
    <nc r="K323">
      <f>G323-H323-I323</f>
    </nc>
    <odxf>
      <numFmt numFmtId="0" formatCode="General"/>
    </odxf>
    <ndxf>
      <numFmt numFmtId="4" formatCode="#,##0.00"/>
    </ndxf>
  </rcc>
  <rcc rId="9298" sId="2" odxf="1" dxf="1">
    <nc r="K324">
      <f>G324-H324-I324</f>
    </nc>
    <odxf>
      <numFmt numFmtId="0" formatCode="General"/>
    </odxf>
    <ndxf>
      <numFmt numFmtId="4" formatCode="#,##0.00"/>
    </ndxf>
  </rcc>
  <rcc rId="9299" sId="2" odxf="1" dxf="1">
    <nc r="K325">
      <f>G325-H325-I325</f>
    </nc>
    <odxf>
      <numFmt numFmtId="0" formatCode="General"/>
    </odxf>
    <ndxf>
      <numFmt numFmtId="4" formatCode="#,##0.00"/>
    </ndxf>
  </rcc>
  <rcc rId="9300" sId="2" odxf="1" dxf="1">
    <nc r="K326">
      <f>G326-H326-I326</f>
    </nc>
    <odxf>
      <numFmt numFmtId="0" formatCode="General"/>
    </odxf>
    <ndxf>
      <numFmt numFmtId="4" formatCode="#,##0.00"/>
    </ndxf>
  </rcc>
  <rcc rId="9301" sId="2" odxf="1" dxf="1">
    <nc r="K327">
      <f>G327-H327-I327</f>
    </nc>
    <odxf>
      <numFmt numFmtId="0" formatCode="General"/>
    </odxf>
    <ndxf>
      <numFmt numFmtId="4" formatCode="#,##0.00"/>
    </ndxf>
  </rcc>
  <rcc rId="9302" sId="2" odxf="1" dxf="1">
    <nc r="K328">
      <f>G328-H328-I328</f>
    </nc>
    <odxf>
      <numFmt numFmtId="0" formatCode="General"/>
    </odxf>
    <ndxf>
      <numFmt numFmtId="4" formatCode="#,##0.00"/>
    </ndxf>
  </rcc>
  <rcc rId="9303" sId="2" odxf="1" dxf="1">
    <nc r="K329">
      <f>G329-H329-I329</f>
    </nc>
    <odxf>
      <numFmt numFmtId="0" formatCode="General"/>
    </odxf>
    <ndxf>
      <numFmt numFmtId="4" formatCode="#,##0.00"/>
    </ndxf>
  </rcc>
  <rcc rId="9304" sId="2" odxf="1" dxf="1">
    <nc r="K330">
      <f>G330-H330-I330</f>
    </nc>
    <odxf>
      <numFmt numFmtId="0" formatCode="General"/>
    </odxf>
    <ndxf>
      <numFmt numFmtId="4" formatCode="#,##0.00"/>
    </ndxf>
  </rcc>
  <rcc rId="9305" sId="2" odxf="1" dxf="1">
    <nc r="K331">
      <f>G331-H331-I331</f>
    </nc>
    <odxf>
      <numFmt numFmtId="0" formatCode="General"/>
    </odxf>
    <ndxf>
      <numFmt numFmtId="4" formatCode="#,##0.00"/>
    </ndxf>
  </rcc>
  <rcc rId="9306" sId="2" odxf="1" dxf="1">
    <nc r="K332">
      <f>G332-H332-I332</f>
    </nc>
    <odxf>
      <numFmt numFmtId="0" formatCode="General"/>
    </odxf>
    <ndxf>
      <numFmt numFmtId="4" formatCode="#,##0.00"/>
    </ndxf>
  </rcc>
  <rcc rId="9307" sId="2" odxf="1" dxf="1">
    <nc r="K333">
      <f>G333-H333-I333</f>
    </nc>
    <odxf>
      <numFmt numFmtId="0" formatCode="General"/>
    </odxf>
    <ndxf>
      <numFmt numFmtId="4" formatCode="#,##0.00"/>
    </ndxf>
  </rcc>
  <rcc rId="9308" sId="2" odxf="1" dxf="1">
    <nc r="K334">
      <f>G334-H334-I334</f>
    </nc>
    <odxf>
      <numFmt numFmtId="0" formatCode="General"/>
    </odxf>
    <ndxf>
      <numFmt numFmtId="4" formatCode="#,##0.00"/>
    </ndxf>
  </rcc>
  <rcc rId="9309" sId="2" odxf="1" dxf="1">
    <nc r="K335">
      <f>G335-H335-I335</f>
    </nc>
    <odxf>
      <numFmt numFmtId="0" formatCode="General"/>
    </odxf>
    <ndxf>
      <numFmt numFmtId="4" formatCode="#,##0.00"/>
    </ndxf>
  </rcc>
  <rcc rId="9310" sId="2" odxf="1" dxf="1">
    <nc r="K336">
      <f>G336-H336-I336</f>
    </nc>
    <odxf>
      <numFmt numFmtId="0" formatCode="General"/>
    </odxf>
    <ndxf>
      <numFmt numFmtId="4" formatCode="#,##0.00"/>
    </ndxf>
  </rcc>
  <rcc rId="9311" sId="2" odxf="1" dxf="1">
    <nc r="K337">
      <f>G337-H337-I337</f>
    </nc>
    <odxf>
      <numFmt numFmtId="0" formatCode="General"/>
    </odxf>
    <ndxf>
      <numFmt numFmtId="4" formatCode="#,##0.00"/>
    </ndxf>
  </rcc>
  <rcc rId="9312" sId="2" odxf="1" dxf="1">
    <nc r="K338">
      <f>G338-H338-I338</f>
    </nc>
    <odxf>
      <numFmt numFmtId="0" formatCode="General"/>
    </odxf>
    <ndxf>
      <numFmt numFmtId="4" formatCode="#,##0.00"/>
    </ndxf>
  </rcc>
  <rcc rId="9313" sId="2" odxf="1" dxf="1">
    <nc r="K339">
      <f>G339-H339-I339</f>
    </nc>
    <odxf>
      <numFmt numFmtId="0" formatCode="General"/>
    </odxf>
    <ndxf>
      <numFmt numFmtId="4" formatCode="#,##0.00"/>
    </ndxf>
  </rcc>
  <rcc rId="9314" sId="2" odxf="1" dxf="1">
    <nc r="K340">
      <f>G340-H340-I340</f>
    </nc>
    <odxf>
      <numFmt numFmtId="0" formatCode="General"/>
    </odxf>
    <ndxf>
      <numFmt numFmtId="4" formatCode="#,##0.00"/>
    </ndxf>
  </rcc>
  <rcc rId="9315" sId="2" odxf="1" dxf="1">
    <nc r="K341">
      <f>G341-H341-I341</f>
    </nc>
    <odxf>
      <numFmt numFmtId="0" formatCode="General"/>
    </odxf>
    <ndxf>
      <numFmt numFmtId="4" formatCode="#,##0.00"/>
    </ndxf>
  </rcc>
  <rcc rId="9316" sId="2" odxf="1" dxf="1">
    <nc r="K342">
      <f>G342-H342-I342</f>
    </nc>
    <odxf>
      <numFmt numFmtId="0" formatCode="General"/>
    </odxf>
    <ndxf>
      <numFmt numFmtId="4" formatCode="#,##0.00"/>
    </ndxf>
  </rcc>
  <rcc rId="9317" sId="2" odxf="1" dxf="1">
    <nc r="K343">
      <f>G343-H343-I343</f>
    </nc>
    <odxf>
      <numFmt numFmtId="0" formatCode="General"/>
    </odxf>
    <ndxf>
      <numFmt numFmtId="4" formatCode="#,##0.00"/>
    </ndxf>
  </rcc>
  <rcc rId="9318" sId="2" odxf="1" dxf="1">
    <nc r="K344">
      <f>G344-H344-I344</f>
    </nc>
    <odxf>
      <numFmt numFmtId="0" formatCode="General"/>
    </odxf>
    <ndxf>
      <numFmt numFmtId="4" formatCode="#,##0.00"/>
    </ndxf>
  </rcc>
  <rcc rId="9319" sId="2" odxf="1" dxf="1">
    <nc r="K345">
      <f>G345-H345-I345</f>
    </nc>
    <odxf>
      <numFmt numFmtId="0" formatCode="General"/>
    </odxf>
    <ndxf>
      <numFmt numFmtId="4" formatCode="#,##0.00"/>
    </ndxf>
  </rcc>
  <rcc rId="9320" sId="2" odxf="1" dxf="1">
    <nc r="K346">
      <f>G346-H346-I346</f>
    </nc>
    <odxf>
      <numFmt numFmtId="0" formatCode="General"/>
    </odxf>
    <ndxf>
      <numFmt numFmtId="4" formatCode="#,##0.00"/>
    </ndxf>
  </rcc>
  <rcc rId="9321" sId="2" odxf="1" dxf="1">
    <nc r="K347">
      <f>G347-H347-I347</f>
    </nc>
    <odxf>
      <numFmt numFmtId="0" formatCode="General"/>
    </odxf>
    <ndxf>
      <numFmt numFmtId="4" formatCode="#,##0.00"/>
    </ndxf>
  </rcc>
  <rcc rId="9322" sId="2" odxf="1" dxf="1">
    <nc r="K348">
      <f>G348-H348-I348</f>
    </nc>
    <odxf>
      <numFmt numFmtId="0" formatCode="General"/>
    </odxf>
    <ndxf>
      <numFmt numFmtId="4" formatCode="#,##0.00"/>
    </ndxf>
  </rcc>
  <rcc rId="9323" sId="2" odxf="1" dxf="1">
    <nc r="K349">
      <f>G349-H349-I349</f>
    </nc>
    <odxf>
      <numFmt numFmtId="0" formatCode="General"/>
    </odxf>
    <ndxf>
      <numFmt numFmtId="4" formatCode="#,##0.00"/>
    </ndxf>
  </rcc>
  <rcc rId="9324" sId="2" odxf="1" dxf="1">
    <nc r="K350">
      <f>G350-H350-I350</f>
    </nc>
    <odxf>
      <numFmt numFmtId="0" formatCode="General"/>
    </odxf>
    <ndxf>
      <numFmt numFmtId="4" formatCode="#,##0.00"/>
    </ndxf>
  </rcc>
  <rcc rId="9325" sId="2" odxf="1" dxf="1">
    <nc r="K351">
      <f>G351-H351-I351</f>
    </nc>
    <odxf>
      <numFmt numFmtId="0" formatCode="General"/>
    </odxf>
    <ndxf>
      <numFmt numFmtId="4" formatCode="#,##0.00"/>
    </ndxf>
  </rcc>
  <rcc rId="9326" sId="2" odxf="1" dxf="1">
    <nc r="K352">
      <f>G352-H352-I352</f>
    </nc>
    <odxf>
      <numFmt numFmtId="0" formatCode="General"/>
    </odxf>
    <ndxf>
      <numFmt numFmtId="4" formatCode="#,##0.00"/>
    </ndxf>
  </rcc>
  <rcc rId="9327" sId="2" odxf="1" dxf="1">
    <nc r="K353">
      <f>G353-H353-I353</f>
    </nc>
    <odxf>
      <numFmt numFmtId="0" formatCode="General"/>
    </odxf>
    <ndxf>
      <numFmt numFmtId="4" formatCode="#,##0.00"/>
    </ndxf>
  </rcc>
  <rcc rId="9328" sId="2" odxf="1" dxf="1">
    <nc r="K354">
      <f>G354-H354-I354</f>
    </nc>
    <odxf>
      <numFmt numFmtId="0" formatCode="General"/>
    </odxf>
    <ndxf>
      <numFmt numFmtId="4" formatCode="#,##0.00"/>
    </ndxf>
  </rcc>
  <rcc rId="9329" sId="2" odxf="1" dxf="1">
    <nc r="K355">
      <f>G355-H355-I355</f>
    </nc>
    <odxf>
      <numFmt numFmtId="0" formatCode="General"/>
    </odxf>
    <ndxf>
      <numFmt numFmtId="4" formatCode="#,##0.00"/>
    </ndxf>
  </rcc>
  <rcc rId="9330" sId="2" odxf="1" dxf="1">
    <nc r="K356">
      <f>G356-H356-I356</f>
    </nc>
    <odxf>
      <numFmt numFmtId="0" formatCode="General"/>
    </odxf>
    <ndxf>
      <numFmt numFmtId="4" formatCode="#,##0.00"/>
    </ndxf>
  </rcc>
  <rcc rId="9331" sId="2" odxf="1" dxf="1">
    <nc r="K357">
      <f>G357-H357-I357</f>
    </nc>
    <odxf>
      <numFmt numFmtId="0" formatCode="General"/>
    </odxf>
    <ndxf>
      <numFmt numFmtId="4" formatCode="#,##0.00"/>
    </ndxf>
  </rcc>
  <rcc rId="9332" sId="2" odxf="1" dxf="1">
    <nc r="K358">
      <f>G358-H358-I358</f>
    </nc>
    <odxf>
      <numFmt numFmtId="0" formatCode="General"/>
    </odxf>
    <ndxf>
      <numFmt numFmtId="4" formatCode="#,##0.00"/>
    </ndxf>
  </rcc>
  <rcc rId="9333" sId="2" odxf="1" dxf="1">
    <nc r="K359">
      <f>G359-H359-I359</f>
    </nc>
    <odxf>
      <numFmt numFmtId="0" formatCode="General"/>
    </odxf>
    <ndxf>
      <numFmt numFmtId="4" formatCode="#,##0.00"/>
    </ndxf>
  </rcc>
  <rcc rId="9334" sId="2" odxf="1" dxf="1">
    <nc r="K360">
      <f>G360-H360-I360</f>
    </nc>
    <odxf>
      <numFmt numFmtId="0" formatCode="General"/>
    </odxf>
    <ndxf>
      <numFmt numFmtId="4" formatCode="#,##0.00"/>
    </ndxf>
  </rcc>
  <rcc rId="9335" sId="2" odxf="1" dxf="1">
    <nc r="K361">
      <f>G361-H361-I361</f>
    </nc>
    <odxf>
      <numFmt numFmtId="0" formatCode="General"/>
    </odxf>
    <ndxf>
      <numFmt numFmtId="4" formatCode="#,##0.00"/>
    </ndxf>
  </rcc>
  <rcc rId="9336" sId="2" odxf="1" dxf="1">
    <nc r="K362">
      <f>G362-H362-I362</f>
    </nc>
    <odxf>
      <numFmt numFmtId="0" formatCode="General"/>
    </odxf>
    <ndxf>
      <numFmt numFmtId="4" formatCode="#,##0.00"/>
    </ndxf>
  </rcc>
  <rcc rId="9337" sId="2" odxf="1" dxf="1">
    <nc r="K363">
      <f>G363-H363-I363</f>
    </nc>
    <odxf>
      <numFmt numFmtId="0" formatCode="General"/>
    </odxf>
    <ndxf>
      <numFmt numFmtId="4" formatCode="#,##0.00"/>
    </ndxf>
  </rcc>
  <rcc rId="9338" sId="2" odxf="1" dxf="1">
    <nc r="K364">
      <f>G364-H364-I364</f>
    </nc>
    <odxf>
      <numFmt numFmtId="0" formatCode="General"/>
    </odxf>
    <ndxf>
      <numFmt numFmtId="4" formatCode="#,##0.00"/>
    </ndxf>
  </rcc>
  <rcc rId="9339" sId="2" odxf="1" dxf="1">
    <nc r="K365">
      <f>G365-H365-I365</f>
    </nc>
    <odxf>
      <numFmt numFmtId="0" formatCode="General"/>
    </odxf>
    <ndxf>
      <numFmt numFmtId="4" formatCode="#,##0.00"/>
    </ndxf>
  </rcc>
  <rcc rId="9340" sId="2" odxf="1" dxf="1">
    <nc r="K366">
      <f>G366-H366-I366</f>
    </nc>
    <odxf>
      <numFmt numFmtId="0" formatCode="General"/>
    </odxf>
    <ndxf>
      <numFmt numFmtId="4" formatCode="#,##0.00"/>
    </ndxf>
  </rcc>
  <rcc rId="9341" sId="2" odxf="1" dxf="1">
    <nc r="K367">
      <f>G367-H367-I367</f>
    </nc>
    <odxf>
      <numFmt numFmtId="0" formatCode="General"/>
    </odxf>
    <ndxf>
      <numFmt numFmtId="4" formatCode="#,##0.00"/>
    </ndxf>
  </rcc>
  <rcc rId="9342" sId="2" odxf="1" dxf="1">
    <nc r="K368">
      <f>G368-H368-I368</f>
    </nc>
    <odxf>
      <numFmt numFmtId="0" formatCode="General"/>
    </odxf>
    <ndxf>
      <numFmt numFmtId="4" formatCode="#,##0.00"/>
    </ndxf>
  </rcc>
  <rcc rId="9343" sId="2" odxf="1" dxf="1">
    <nc r="K369">
      <f>G369-H369-I369</f>
    </nc>
    <odxf>
      <numFmt numFmtId="0" formatCode="General"/>
    </odxf>
    <ndxf>
      <numFmt numFmtId="4" formatCode="#,##0.00"/>
    </ndxf>
  </rcc>
  <rcc rId="9344" sId="2" odxf="1" dxf="1">
    <nc r="K370">
      <f>G370-H370-I370</f>
    </nc>
    <odxf>
      <numFmt numFmtId="0" formatCode="General"/>
    </odxf>
    <ndxf>
      <numFmt numFmtId="4" formatCode="#,##0.00"/>
    </ndxf>
  </rcc>
  <rcc rId="9345" sId="2" odxf="1" dxf="1">
    <nc r="K371">
      <f>G371-H371-I371</f>
    </nc>
    <odxf>
      <numFmt numFmtId="0" formatCode="General"/>
    </odxf>
    <ndxf>
      <numFmt numFmtId="4" formatCode="#,##0.00"/>
    </ndxf>
  </rcc>
  <rcc rId="9346" sId="2" odxf="1" dxf="1">
    <nc r="K372">
      <f>G372-H372-I372</f>
    </nc>
    <odxf>
      <numFmt numFmtId="0" formatCode="General"/>
    </odxf>
    <ndxf>
      <numFmt numFmtId="4" formatCode="#,##0.00"/>
    </ndxf>
  </rcc>
  <rcc rId="9347" sId="2" odxf="1" dxf="1">
    <nc r="K373">
      <f>G373-H373-I373</f>
    </nc>
    <odxf>
      <numFmt numFmtId="0" formatCode="General"/>
    </odxf>
    <ndxf>
      <numFmt numFmtId="4" formatCode="#,##0.00"/>
    </ndxf>
  </rcc>
  <rcc rId="9348" sId="2" odxf="1" dxf="1">
    <nc r="K374">
      <f>G374-H374-I374</f>
    </nc>
    <odxf>
      <numFmt numFmtId="0" formatCode="General"/>
    </odxf>
    <ndxf>
      <numFmt numFmtId="4" formatCode="#,##0.00"/>
    </ndxf>
  </rcc>
  <rcc rId="9349" sId="2" odxf="1" dxf="1">
    <nc r="K375">
      <f>G375-H375-I375</f>
    </nc>
    <odxf>
      <numFmt numFmtId="0" formatCode="General"/>
    </odxf>
    <ndxf>
      <numFmt numFmtId="4" formatCode="#,##0.00"/>
    </ndxf>
  </rcc>
  <rcc rId="9350" sId="2" odxf="1" dxf="1">
    <nc r="K376">
      <f>G376-H376-I376</f>
    </nc>
    <odxf>
      <numFmt numFmtId="0" formatCode="General"/>
    </odxf>
    <ndxf>
      <numFmt numFmtId="4" formatCode="#,##0.00"/>
    </ndxf>
  </rcc>
  <rcc rId="9351" sId="2" odxf="1" dxf="1">
    <nc r="K377">
      <f>G377-H377-I377</f>
    </nc>
    <odxf>
      <numFmt numFmtId="0" formatCode="General"/>
    </odxf>
    <ndxf>
      <numFmt numFmtId="4" formatCode="#,##0.00"/>
    </ndxf>
  </rcc>
  <rcc rId="9352" sId="2" odxf="1" dxf="1">
    <nc r="K378">
      <f>G378-H378-I378</f>
    </nc>
    <odxf>
      <numFmt numFmtId="0" formatCode="General"/>
    </odxf>
    <ndxf>
      <numFmt numFmtId="4" formatCode="#,##0.00"/>
    </ndxf>
  </rcc>
  <rcc rId="9353" sId="2" odxf="1" dxf="1">
    <nc r="K379">
      <f>G379-H379-I379</f>
    </nc>
    <odxf>
      <numFmt numFmtId="0" formatCode="General"/>
    </odxf>
    <ndxf>
      <numFmt numFmtId="4" formatCode="#,##0.00"/>
    </ndxf>
  </rcc>
  <rcc rId="9354" sId="2" odxf="1" dxf="1">
    <nc r="K380">
      <f>G380-H380-I380</f>
    </nc>
    <odxf>
      <numFmt numFmtId="0" formatCode="General"/>
    </odxf>
    <ndxf>
      <numFmt numFmtId="4" formatCode="#,##0.00"/>
    </ndxf>
  </rcc>
  <rcc rId="9355" sId="2" odxf="1" dxf="1">
    <nc r="K381">
      <f>G381-H381-I381</f>
    </nc>
    <odxf>
      <numFmt numFmtId="0" formatCode="General"/>
    </odxf>
    <ndxf>
      <numFmt numFmtId="4" formatCode="#,##0.00"/>
    </ndxf>
  </rcc>
  <rcc rId="9356" sId="2" odxf="1" dxf="1">
    <nc r="K382">
      <f>G382-H382-I382</f>
    </nc>
    <odxf>
      <numFmt numFmtId="0" formatCode="General"/>
    </odxf>
    <ndxf>
      <numFmt numFmtId="4" formatCode="#,##0.00"/>
    </ndxf>
  </rcc>
  <rcc rId="9357" sId="2" odxf="1" dxf="1">
    <nc r="K383">
      <f>G383-H383-I383</f>
    </nc>
    <odxf>
      <numFmt numFmtId="0" formatCode="General"/>
    </odxf>
    <ndxf>
      <numFmt numFmtId="4" formatCode="#,##0.00"/>
    </ndxf>
  </rcc>
  <rcc rId="9358" sId="2" odxf="1" dxf="1">
    <nc r="K384">
      <f>G384-H384-I384</f>
    </nc>
    <odxf>
      <numFmt numFmtId="0" formatCode="General"/>
    </odxf>
    <ndxf>
      <numFmt numFmtId="4" formatCode="#,##0.00"/>
    </ndxf>
  </rcc>
  <rcc rId="9359" sId="2" odxf="1" dxf="1">
    <nc r="K385">
      <f>G385-H385-I385</f>
    </nc>
    <odxf>
      <numFmt numFmtId="0" formatCode="General"/>
    </odxf>
    <ndxf>
      <numFmt numFmtId="4" formatCode="#,##0.00"/>
    </ndxf>
  </rcc>
  <rcc rId="9360" sId="2" odxf="1" dxf="1">
    <nc r="K386">
      <f>G386-H386-I386</f>
    </nc>
    <odxf>
      <numFmt numFmtId="0" formatCode="General"/>
    </odxf>
    <ndxf>
      <numFmt numFmtId="4" formatCode="#,##0.00"/>
    </ndxf>
  </rcc>
  <rcc rId="9361" sId="2" odxf="1" dxf="1">
    <nc r="K387">
      <f>G387-H387-I387</f>
    </nc>
    <odxf>
      <numFmt numFmtId="0" formatCode="General"/>
    </odxf>
    <ndxf>
      <numFmt numFmtId="4" formatCode="#,##0.00"/>
    </ndxf>
  </rcc>
  <rcc rId="9362" sId="2" odxf="1" dxf="1">
    <nc r="K388">
      <f>G388-H388-I388</f>
    </nc>
    <odxf>
      <numFmt numFmtId="0" formatCode="General"/>
    </odxf>
    <ndxf>
      <numFmt numFmtId="4" formatCode="#,##0.00"/>
    </ndxf>
  </rcc>
  <rcc rId="9363" sId="2" odxf="1" dxf="1">
    <nc r="K389">
      <f>G389-H389-I389</f>
    </nc>
    <odxf>
      <numFmt numFmtId="0" formatCode="General"/>
    </odxf>
    <ndxf>
      <numFmt numFmtId="4" formatCode="#,##0.00"/>
    </ndxf>
  </rcc>
  <rcc rId="9364" sId="2" odxf="1" dxf="1">
    <nc r="K390">
      <f>G390-H390-I390</f>
    </nc>
    <odxf>
      <numFmt numFmtId="0" formatCode="General"/>
    </odxf>
    <ndxf>
      <numFmt numFmtId="4" formatCode="#,##0.00"/>
    </ndxf>
  </rcc>
  <rcc rId="9365" sId="2" odxf="1" dxf="1">
    <nc r="K391">
      <f>G391-H391-I391</f>
    </nc>
    <odxf>
      <numFmt numFmtId="0" formatCode="General"/>
    </odxf>
    <ndxf>
      <numFmt numFmtId="4" formatCode="#,##0.00"/>
    </ndxf>
  </rcc>
  <rcc rId="9366" sId="2" odxf="1" dxf="1">
    <nc r="K392">
      <f>G392-H392-I392</f>
    </nc>
    <odxf>
      <numFmt numFmtId="0" formatCode="General"/>
    </odxf>
    <ndxf>
      <numFmt numFmtId="4" formatCode="#,##0.00"/>
    </ndxf>
  </rcc>
  <rcc rId="9367" sId="2" odxf="1" dxf="1">
    <nc r="K393">
      <f>G393-H393-I393</f>
    </nc>
    <odxf>
      <numFmt numFmtId="0" formatCode="General"/>
    </odxf>
    <ndxf>
      <numFmt numFmtId="4" formatCode="#,##0.00"/>
    </ndxf>
  </rcc>
  <rcc rId="9368" sId="2" odxf="1" dxf="1">
    <nc r="K394">
      <f>G394-H394-I394</f>
    </nc>
    <odxf>
      <numFmt numFmtId="0" formatCode="General"/>
    </odxf>
    <ndxf>
      <numFmt numFmtId="4" formatCode="#,##0.00"/>
    </ndxf>
  </rcc>
  <rcc rId="9369" sId="2" odxf="1" dxf="1">
    <nc r="K395">
      <f>G395-H395-I395</f>
    </nc>
    <odxf>
      <numFmt numFmtId="0" formatCode="General"/>
    </odxf>
    <ndxf>
      <numFmt numFmtId="4" formatCode="#,##0.00"/>
    </ndxf>
  </rcc>
  <rcc rId="9370" sId="2" odxf="1" dxf="1">
    <nc r="K396">
      <f>G396-H396-I396</f>
    </nc>
    <odxf>
      <numFmt numFmtId="0" formatCode="General"/>
    </odxf>
    <ndxf>
      <numFmt numFmtId="4" formatCode="#,##0.00"/>
    </ndxf>
  </rcc>
  <rcc rId="9371" sId="2" odxf="1" dxf="1">
    <nc r="K397">
      <f>G397-H397-I397</f>
    </nc>
    <odxf>
      <numFmt numFmtId="0" formatCode="General"/>
    </odxf>
    <ndxf>
      <numFmt numFmtId="4" formatCode="#,##0.00"/>
    </ndxf>
  </rcc>
  <rcc rId="9372" sId="2" odxf="1" dxf="1">
    <nc r="K398">
      <f>G398-H398-I398</f>
    </nc>
    <odxf>
      <numFmt numFmtId="0" formatCode="General"/>
    </odxf>
    <ndxf>
      <numFmt numFmtId="4" formatCode="#,##0.00"/>
    </ndxf>
  </rcc>
  <rcc rId="9373" sId="2" odxf="1" dxf="1">
    <nc r="K399">
      <f>G399-H399-I399</f>
    </nc>
    <odxf>
      <numFmt numFmtId="0" formatCode="General"/>
    </odxf>
    <ndxf>
      <numFmt numFmtId="4" formatCode="#,##0.00"/>
    </ndxf>
  </rcc>
  <rcc rId="9374" sId="2" odxf="1" dxf="1">
    <nc r="K400">
      <f>G400-H400-I400</f>
    </nc>
    <odxf>
      <numFmt numFmtId="0" formatCode="General"/>
    </odxf>
    <ndxf>
      <numFmt numFmtId="4" formatCode="#,##0.00"/>
    </ndxf>
  </rcc>
  <rcc rId="9375" sId="2" odxf="1" dxf="1">
    <nc r="K401">
      <f>G401-H401-I401</f>
    </nc>
    <odxf>
      <numFmt numFmtId="0" formatCode="General"/>
    </odxf>
    <ndxf>
      <numFmt numFmtId="4" formatCode="#,##0.00"/>
    </ndxf>
  </rcc>
  <rcc rId="9376" sId="2" odxf="1" dxf="1">
    <nc r="K402">
      <f>G402-H402-I402</f>
    </nc>
    <odxf>
      <numFmt numFmtId="0" formatCode="General"/>
    </odxf>
    <ndxf>
      <numFmt numFmtId="4" formatCode="#,##0.00"/>
    </ndxf>
  </rcc>
  <rcc rId="9377" sId="2" odxf="1" dxf="1">
    <nc r="K403">
      <f>G403-H403-I403</f>
    </nc>
    <odxf>
      <numFmt numFmtId="0" formatCode="General"/>
    </odxf>
    <ndxf>
      <numFmt numFmtId="4" formatCode="#,##0.00"/>
    </ndxf>
  </rcc>
  <rcc rId="9378" sId="2" odxf="1" dxf="1">
    <nc r="K404">
      <f>G404-H404-I404</f>
    </nc>
    <odxf>
      <numFmt numFmtId="0" formatCode="General"/>
    </odxf>
    <ndxf>
      <numFmt numFmtId="4" formatCode="#,##0.00"/>
    </ndxf>
  </rcc>
  <rcc rId="9379" sId="2" odxf="1" dxf="1">
    <nc r="K405">
      <f>G405-H405-I405</f>
    </nc>
    <odxf>
      <numFmt numFmtId="0" formatCode="General"/>
    </odxf>
    <ndxf>
      <numFmt numFmtId="4" formatCode="#,##0.00"/>
    </ndxf>
  </rcc>
  <rcc rId="9380" sId="2" odxf="1" dxf="1">
    <nc r="K406">
      <f>G406-H406-I406</f>
    </nc>
    <odxf>
      <numFmt numFmtId="0" formatCode="General"/>
    </odxf>
    <ndxf>
      <numFmt numFmtId="4" formatCode="#,##0.00"/>
    </ndxf>
  </rcc>
  <rcc rId="9381" sId="2" odxf="1" dxf="1">
    <nc r="K407">
      <f>G407-H407-I407</f>
    </nc>
    <odxf>
      <numFmt numFmtId="0" formatCode="General"/>
    </odxf>
    <ndxf>
      <numFmt numFmtId="4" formatCode="#,##0.00"/>
    </ndxf>
  </rcc>
  <rcc rId="9382" sId="2" odxf="1" dxf="1">
    <nc r="K408">
      <f>G408-H408-I408</f>
    </nc>
    <odxf>
      <numFmt numFmtId="0" formatCode="General"/>
    </odxf>
    <ndxf>
      <numFmt numFmtId="4" formatCode="#,##0.00"/>
    </ndxf>
  </rcc>
  <rcc rId="9383" sId="2" odxf="1" dxf="1">
    <nc r="K409">
      <f>G409-H409-I409</f>
    </nc>
    <odxf>
      <numFmt numFmtId="0" formatCode="General"/>
    </odxf>
    <ndxf>
      <numFmt numFmtId="4" formatCode="#,##0.00"/>
    </ndxf>
  </rcc>
  <rcc rId="9384" sId="2" odxf="1" dxf="1">
    <nc r="K410">
      <f>G410-H410-I410</f>
    </nc>
    <odxf>
      <numFmt numFmtId="0" formatCode="General"/>
    </odxf>
    <ndxf>
      <numFmt numFmtId="4" formatCode="#,##0.00"/>
    </ndxf>
  </rcc>
  <rcc rId="9385" sId="2" odxf="1" dxf="1">
    <nc r="K411">
      <f>G411-H411-I411</f>
    </nc>
    <odxf>
      <numFmt numFmtId="0" formatCode="General"/>
    </odxf>
    <ndxf>
      <numFmt numFmtId="4" formatCode="#,##0.00"/>
    </ndxf>
  </rcc>
  <rcc rId="9386" sId="2" odxf="1" dxf="1">
    <nc r="K412">
      <f>G412-H412-I412</f>
    </nc>
    <odxf>
      <numFmt numFmtId="0" formatCode="General"/>
    </odxf>
    <ndxf>
      <numFmt numFmtId="4" formatCode="#,##0.00"/>
    </ndxf>
  </rcc>
  <rcc rId="9387" sId="2" odxf="1" dxf="1">
    <nc r="K413">
      <f>G413-H413-I413</f>
    </nc>
    <odxf>
      <numFmt numFmtId="0" formatCode="General"/>
    </odxf>
    <ndxf>
      <numFmt numFmtId="4" formatCode="#,##0.00"/>
    </ndxf>
  </rcc>
  <rcc rId="9388" sId="2" odxf="1" dxf="1">
    <nc r="K414">
      <f>G414-H414-I414</f>
    </nc>
    <odxf>
      <numFmt numFmtId="0" formatCode="General"/>
    </odxf>
    <ndxf>
      <numFmt numFmtId="4" formatCode="#,##0.00"/>
    </ndxf>
  </rcc>
  <rcc rId="9389" sId="2" odxf="1" dxf="1">
    <nc r="K415">
      <f>G415-H415-I415</f>
    </nc>
    <odxf>
      <numFmt numFmtId="0" formatCode="General"/>
    </odxf>
    <ndxf>
      <numFmt numFmtId="4" formatCode="#,##0.00"/>
    </ndxf>
  </rcc>
  <rcc rId="9390" sId="2" odxf="1" dxf="1">
    <nc r="K416">
      <f>G416-H416-I416</f>
    </nc>
    <odxf>
      <numFmt numFmtId="0" formatCode="General"/>
    </odxf>
    <ndxf>
      <numFmt numFmtId="4" formatCode="#,##0.00"/>
    </ndxf>
  </rcc>
  <rcc rId="9391" sId="2" odxf="1" dxf="1">
    <nc r="K417">
      <f>G417-H417-I417</f>
    </nc>
    <odxf>
      <numFmt numFmtId="0" formatCode="General"/>
    </odxf>
    <ndxf>
      <numFmt numFmtId="4" formatCode="#,##0.00"/>
    </ndxf>
  </rcc>
  <rcc rId="9392" sId="2" odxf="1" dxf="1">
    <nc r="K418">
      <f>G418-H418-I418</f>
    </nc>
    <odxf>
      <numFmt numFmtId="0" formatCode="General"/>
    </odxf>
    <ndxf>
      <numFmt numFmtId="4" formatCode="#,##0.00"/>
    </ndxf>
  </rcc>
  <rcc rId="9393" sId="2" odxf="1" dxf="1">
    <nc r="K419">
      <f>G419-H419-I419</f>
    </nc>
    <odxf>
      <numFmt numFmtId="0" formatCode="General"/>
    </odxf>
    <ndxf>
      <numFmt numFmtId="4" formatCode="#,##0.00"/>
    </ndxf>
  </rcc>
  <rcc rId="9394" sId="2" odxf="1" dxf="1">
    <nc r="K420">
      <f>G420-H420-I420</f>
    </nc>
    <odxf>
      <numFmt numFmtId="0" formatCode="General"/>
    </odxf>
    <ndxf>
      <numFmt numFmtId="4" formatCode="#,##0.00"/>
    </ndxf>
  </rcc>
  <rcc rId="9395" sId="2" odxf="1" dxf="1">
    <nc r="K421">
      <f>G421-H421-I421</f>
    </nc>
    <odxf>
      <numFmt numFmtId="0" formatCode="General"/>
    </odxf>
    <ndxf>
      <numFmt numFmtId="4" formatCode="#,##0.00"/>
    </ndxf>
  </rcc>
  <rcc rId="9396" sId="2" odxf="1" dxf="1">
    <nc r="K422">
      <f>G422-H422-I422</f>
    </nc>
    <odxf>
      <numFmt numFmtId="0" formatCode="General"/>
    </odxf>
    <ndxf>
      <numFmt numFmtId="4" formatCode="#,##0.00"/>
    </ndxf>
  </rcc>
  <rcc rId="9397" sId="2" odxf="1" dxf="1">
    <nc r="K423">
      <f>G423-H423-I423</f>
    </nc>
    <odxf>
      <numFmt numFmtId="0" formatCode="General"/>
    </odxf>
    <ndxf>
      <numFmt numFmtId="4" formatCode="#,##0.00"/>
    </ndxf>
  </rcc>
  <rcc rId="9398" sId="2" odxf="1" dxf="1">
    <nc r="K424">
      <f>G424-H424-I424</f>
    </nc>
    <odxf>
      <numFmt numFmtId="0" formatCode="General"/>
    </odxf>
    <ndxf>
      <numFmt numFmtId="4" formatCode="#,##0.00"/>
    </ndxf>
  </rcc>
  <rcc rId="9399" sId="2" odxf="1" dxf="1">
    <nc r="K425">
      <f>G425-H425-I425</f>
    </nc>
    <odxf>
      <numFmt numFmtId="0" formatCode="General"/>
    </odxf>
    <ndxf>
      <numFmt numFmtId="4" formatCode="#,##0.00"/>
    </ndxf>
  </rcc>
  <rcc rId="9400" sId="2" odxf="1" dxf="1">
    <nc r="K426">
      <f>G426-H426-I426</f>
    </nc>
    <odxf>
      <numFmt numFmtId="0" formatCode="General"/>
    </odxf>
    <ndxf>
      <numFmt numFmtId="4" formatCode="#,##0.00"/>
    </ndxf>
  </rcc>
  <rcc rId="9401" sId="2" odxf="1" dxf="1">
    <nc r="K427">
      <f>G427-H427-I427</f>
    </nc>
    <odxf>
      <numFmt numFmtId="0" formatCode="General"/>
    </odxf>
    <ndxf>
      <numFmt numFmtId="4" formatCode="#,##0.00"/>
    </ndxf>
  </rcc>
  <rcc rId="9402" sId="2" odxf="1" dxf="1">
    <nc r="K428">
      <f>G428-H428-I428</f>
    </nc>
    <odxf>
      <numFmt numFmtId="0" formatCode="General"/>
    </odxf>
    <ndxf>
      <numFmt numFmtId="4" formatCode="#,##0.00"/>
    </ndxf>
  </rcc>
  <rcc rId="9403" sId="2" odxf="1" dxf="1">
    <nc r="K429">
      <f>G429-H429-I429</f>
    </nc>
    <odxf>
      <numFmt numFmtId="0" formatCode="General"/>
    </odxf>
    <ndxf>
      <numFmt numFmtId="4" formatCode="#,##0.00"/>
    </ndxf>
  </rcc>
  <rcc rId="9404" sId="2" odxf="1" dxf="1">
    <nc r="K430">
      <f>G430-H430-I430</f>
    </nc>
    <odxf>
      <numFmt numFmtId="0" formatCode="General"/>
    </odxf>
    <ndxf>
      <numFmt numFmtId="4" formatCode="#,##0.00"/>
    </ndxf>
  </rcc>
  <rcc rId="9405" sId="2" odxf="1" dxf="1">
    <nc r="K431">
      <f>G431-H431-I431</f>
    </nc>
    <odxf>
      <numFmt numFmtId="0" formatCode="General"/>
    </odxf>
    <ndxf>
      <numFmt numFmtId="4" formatCode="#,##0.00"/>
    </ndxf>
  </rcc>
  <rcc rId="9406" sId="2" odxf="1" dxf="1">
    <nc r="K432">
      <f>G432-H432-I432</f>
    </nc>
    <odxf>
      <numFmt numFmtId="0" formatCode="General"/>
    </odxf>
    <ndxf>
      <numFmt numFmtId="4" formatCode="#,##0.00"/>
    </ndxf>
  </rcc>
  <rcc rId="9407" sId="2" odxf="1" dxf="1">
    <nc r="K433">
      <f>G433-H433-I433</f>
    </nc>
    <odxf>
      <numFmt numFmtId="0" formatCode="General"/>
    </odxf>
    <ndxf>
      <numFmt numFmtId="4" formatCode="#,##0.00"/>
    </ndxf>
  </rcc>
  <rcc rId="9408" sId="2" odxf="1" dxf="1">
    <nc r="K434">
      <f>G434-H434-I434</f>
    </nc>
    <odxf>
      <numFmt numFmtId="0" formatCode="General"/>
    </odxf>
    <ndxf>
      <numFmt numFmtId="4" formatCode="#,##0.00"/>
    </ndxf>
  </rcc>
  <rcc rId="9409" sId="2" odxf="1" dxf="1">
    <nc r="K435">
      <f>G435-H435-I435</f>
    </nc>
    <odxf>
      <numFmt numFmtId="0" formatCode="General"/>
    </odxf>
    <ndxf>
      <numFmt numFmtId="4" formatCode="#,##0.00"/>
    </ndxf>
  </rcc>
  <rcc rId="9410" sId="2" odxf="1" dxf="1">
    <nc r="K436">
      <f>G436-H436-I436</f>
    </nc>
    <odxf>
      <numFmt numFmtId="0" formatCode="General"/>
    </odxf>
    <ndxf>
      <numFmt numFmtId="4" formatCode="#,##0.00"/>
    </ndxf>
  </rcc>
  <rcc rId="9411" sId="2" odxf="1" dxf="1">
    <nc r="K437">
      <f>G437-H437-I437</f>
    </nc>
    <odxf>
      <numFmt numFmtId="0" formatCode="General"/>
    </odxf>
    <ndxf>
      <numFmt numFmtId="4" formatCode="#,##0.00"/>
    </ndxf>
  </rcc>
  <rcc rId="9412" sId="2" odxf="1" dxf="1">
    <nc r="K438">
      <f>G438-H438-I438</f>
    </nc>
    <odxf>
      <numFmt numFmtId="0" formatCode="General"/>
    </odxf>
    <ndxf>
      <numFmt numFmtId="4" formatCode="#,##0.00"/>
    </ndxf>
  </rcc>
  <rcc rId="9413" sId="2" odxf="1" dxf="1">
    <nc r="K439">
      <f>G439-H439-I439</f>
    </nc>
    <odxf>
      <numFmt numFmtId="0" formatCode="General"/>
    </odxf>
    <ndxf>
      <numFmt numFmtId="4" formatCode="#,##0.00"/>
    </ndxf>
  </rcc>
  <rcc rId="9414" sId="2" odxf="1" dxf="1">
    <nc r="K440">
      <f>G440-H440-I440</f>
    </nc>
    <odxf>
      <numFmt numFmtId="0" formatCode="General"/>
    </odxf>
    <ndxf>
      <numFmt numFmtId="4" formatCode="#,##0.00"/>
    </ndxf>
  </rcc>
  <rcc rId="9415" sId="2" odxf="1" dxf="1">
    <nc r="K441">
      <f>G441-H441-I441</f>
    </nc>
    <odxf>
      <numFmt numFmtId="0" formatCode="General"/>
    </odxf>
    <ndxf>
      <numFmt numFmtId="4" formatCode="#,##0.00"/>
    </ndxf>
  </rcc>
  <rcc rId="9416" sId="2" odxf="1" dxf="1">
    <nc r="K442">
      <f>G442-H442-I442</f>
    </nc>
    <odxf>
      <numFmt numFmtId="0" formatCode="General"/>
    </odxf>
    <ndxf>
      <numFmt numFmtId="4" formatCode="#,##0.00"/>
    </ndxf>
  </rcc>
  <rcc rId="9417" sId="2" odxf="1" dxf="1">
    <nc r="K443">
      <f>G443-H443-I443</f>
    </nc>
    <odxf>
      <numFmt numFmtId="0" formatCode="General"/>
    </odxf>
    <ndxf>
      <numFmt numFmtId="4" formatCode="#,##0.00"/>
    </ndxf>
  </rcc>
  <rcc rId="9418" sId="2" odxf="1" dxf="1">
    <nc r="K444">
      <f>G444-H444-I444</f>
    </nc>
    <odxf>
      <numFmt numFmtId="0" formatCode="General"/>
    </odxf>
    <ndxf>
      <numFmt numFmtId="4" formatCode="#,##0.00"/>
    </ndxf>
  </rcc>
  <rcc rId="9419" sId="2" odxf="1" dxf="1">
    <nc r="K445">
      <f>G445-H445-I445</f>
    </nc>
    <odxf>
      <numFmt numFmtId="0" formatCode="General"/>
    </odxf>
    <ndxf>
      <numFmt numFmtId="4" formatCode="#,##0.00"/>
    </ndxf>
  </rcc>
  <rcc rId="9420" sId="2" odxf="1" dxf="1">
    <nc r="K446">
      <f>G446-H446-I446</f>
    </nc>
    <odxf>
      <numFmt numFmtId="0" formatCode="General"/>
    </odxf>
    <ndxf>
      <numFmt numFmtId="4" formatCode="#,##0.00"/>
    </ndxf>
  </rcc>
  <rcc rId="9421" sId="2" odxf="1" dxf="1">
    <nc r="K447">
      <f>G447-H447-I447</f>
    </nc>
    <odxf>
      <numFmt numFmtId="0" formatCode="General"/>
    </odxf>
    <ndxf>
      <numFmt numFmtId="4" formatCode="#,##0.00"/>
    </ndxf>
  </rcc>
  <rcc rId="9422" sId="2" odxf="1" dxf="1">
    <nc r="K448">
      <f>G448-H448-I448</f>
    </nc>
    <odxf>
      <numFmt numFmtId="0" formatCode="General"/>
    </odxf>
    <ndxf>
      <numFmt numFmtId="4" formatCode="#,##0.00"/>
    </ndxf>
  </rcc>
  <rcc rId="9423" sId="2" odxf="1" dxf="1">
    <nc r="K449">
      <f>G449-H449-I449</f>
    </nc>
    <odxf>
      <numFmt numFmtId="0" formatCode="General"/>
    </odxf>
    <ndxf>
      <numFmt numFmtId="4" formatCode="#,##0.00"/>
    </ndxf>
  </rcc>
  <rcc rId="9424" sId="2" odxf="1" dxf="1">
    <nc r="K450">
      <f>G450-H450-I450</f>
    </nc>
    <odxf>
      <numFmt numFmtId="0" formatCode="General"/>
    </odxf>
    <ndxf>
      <numFmt numFmtId="4" formatCode="#,##0.00"/>
    </ndxf>
  </rcc>
  <rcc rId="9425" sId="2" odxf="1" dxf="1">
    <nc r="K451">
      <f>G451-H451-I451</f>
    </nc>
    <odxf>
      <numFmt numFmtId="0" formatCode="General"/>
    </odxf>
    <ndxf>
      <numFmt numFmtId="4" formatCode="#,##0.00"/>
    </ndxf>
  </rcc>
  <rcc rId="9426" sId="2" odxf="1" dxf="1">
    <nc r="K452">
      <f>G452-H452-I452</f>
    </nc>
    <odxf>
      <numFmt numFmtId="0" formatCode="General"/>
    </odxf>
    <ndxf>
      <numFmt numFmtId="4" formatCode="#,##0.00"/>
    </ndxf>
  </rcc>
  <rcc rId="9427" sId="2" odxf="1" dxf="1">
    <nc r="K453">
      <f>G453-H453-I453</f>
    </nc>
    <odxf>
      <numFmt numFmtId="0" formatCode="General"/>
    </odxf>
    <ndxf>
      <numFmt numFmtId="4" formatCode="#,##0.00"/>
    </ndxf>
  </rcc>
  <rcc rId="9428" sId="2" odxf="1" dxf="1">
    <nc r="K454">
      <f>G454-H454-I454</f>
    </nc>
    <odxf>
      <numFmt numFmtId="0" formatCode="General"/>
    </odxf>
    <ndxf>
      <numFmt numFmtId="4" formatCode="#,##0.00"/>
    </ndxf>
  </rcc>
  <rcc rId="9429" sId="2" odxf="1" dxf="1">
    <nc r="K455">
      <f>G455-H455-I455</f>
    </nc>
    <odxf>
      <numFmt numFmtId="0" formatCode="General"/>
    </odxf>
    <ndxf>
      <numFmt numFmtId="4" formatCode="#,##0.00"/>
    </ndxf>
  </rcc>
  <rcc rId="9430" sId="2" odxf="1" dxf="1">
    <nc r="K456">
      <f>G456-H456-I456</f>
    </nc>
    <odxf>
      <numFmt numFmtId="0" formatCode="General"/>
    </odxf>
    <ndxf>
      <numFmt numFmtId="4" formatCode="#,##0.00"/>
    </ndxf>
  </rcc>
  <rcc rId="9431" sId="2" odxf="1" dxf="1">
    <nc r="K457">
      <f>G457-H457-I457</f>
    </nc>
    <odxf>
      <numFmt numFmtId="0" formatCode="General"/>
    </odxf>
    <ndxf>
      <numFmt numFmtId="4" formatCode="#,##0.00"/>
    </ndxf>
  </rcc>
  <rcc rId="9432" sId="2" odxf="1" dxf="1">
    <nc r="K458">
      <f>G458-H458-I458</f>
    </nc>
    <odxf>
      <numFmt numFmtId="0" formatCode="General"/>
    </odxf>
    <ndxf>
      <numFmt numFmtId="4" formatCode="#,##0.00"/>
    </ndxf>
  </rcc>
  <rcc rId="9433" sId="2" odxf="1" dxf="1">
    <nc r="K459">
      <f>G459-H459-I459</f>
    </nc>
    <odxf>
      <numFmt numFmtId="0" formatCode="General"/>
    </odxf>
    <ndxf>
      <numFmt numFmtId="4" formatCode="#,##0.00"/>
    </ndxf>
  </rcc>
  <rcc rId="9434" sId="2" odxf="1" dxf="1">
    <nc r="K460">
      <f>G460-H460-I460</f>
    </nc>
    <odxf>
      <numFmt numFmtId="0" formatCode="General"/>
    </odxf>
    <ndxf>
      <numFmt numFmtId="4" formatCode="#,##0.00"/>
    </ndxf>
  </rcc>
  <rcc rId="9435" sId="2" odxf="1" dxf="1">
    <nc r="K461">
      <f>G461-H461-I461</f>
    </nc>
    <odxf>
      <numFmt numFmtId="0" formatCode="General"/>
    </odxf>
    <ndxf>
      <numFmt numFmtId="4" formatCode="#,##0.00"/>
    </ndxf>
  </rcc>
  <rcc rId="9436" sId="2" odxf="1" dxf="1">
    <nc r="K462">
      <f>G462-H462-I462</f>
    </nc>
    <odxf>
      <numFmt numFmtId="0" formatCode="General"/>
    </odxf>
    <ndxf>
      <numFmt numFmtId="4" formatCode="#,##0.00"/>
    </ndxf>
  </rcc>
  <rcc rId="9437" sId="2" odxf="1" dxf="1">
    <nc r="K463">
      <f>G463-H463-I463</f>
    </nc>
    <odxf>
      <numFmt numFmtId="0" formatCode="General"/>
    </odxf>
    <ndxf>
      <numFmt numFmtId="4" formatCode="#,##0.00"/>
    </ndxf>
  </rcc>
  <rcc rId="9438" sId="2" odxf="1" dxf="1">
    <nc r="K464">
      <f>G464-H464-I464</f>
    </nc>
    <odxf>
      <numFmt numFmtId="0" formatCode="General"/>
    </odxf>
    <ndxf>
      <numFmt numFmtId="4" formatCode="#,##0.00"/>
    </ndxf>
  </rcc>
  <rcc rId="9439" sId="2" odxf="1" dxf="1">
    <nc r="K465">
      <f>G465-H465-I465</f>
    </nc>
    <odxf>
      <numFmt numFmtId="0" formatCode="General"/>
    </odxf>
    <ndxf>
      <numFmt numFmtId="4" formatCode="#,##0.00"/>
    </ndxf>
  </rcc>
  <rcc rId="9440" sId="2" odxf="1" dxf="1">
    <nc r="K466">
      <f>G466-H466-I466</f>
    </nc>
    <odxf>
      <numFmt numFmtId="0" formatCode="General"/>
    </odxf>
    <ndxf>
      <numFmt numFmtId="4" formatCode="#,##0.00"/>
    </ndxf>
  </rcc>
  <rcc rId="9441" sId="2" odxf="1" dxf="1">
    <nc r="K467">
      <f>G467-H467-I467</f>
    </nc>
    <odxf>
      <numFmt numFmtId="0" formatCode="General"/>
    </odxf>
    <ndxf>
      <numFmt numFmtId="4" formatCode="#,##0.00"/>
    </ndxf>
  </rcc>
  <rcc rId="9442" sId="2" odxf="1" dxf="1">
    <nc r="K468">
      <f>G468-H468-I468</f>
    </nc>
    <odxf>
      <numFmt numFmtId="0" formatCode="General"/>
    </odxf>
    <ndxf>
      <numFmt numFmtId="4" formatCode="#,##0.00"/>
    </ndxf>
  </rcc>
  <rcc rId="9443" sId="2" odxf="1" dxf="1">
    <nc r="K469">
      <f>G469-H469-I469</f>
    </nc>
    <odxf>
      <numFmt numFmtId="0" formatCode="General"/>
    </odxf>
    <ndxf>
      <numFmt numFmtId="4" formatCode="#,##0.00"/>
    </ndxf>
  </rcc>
  <rcc rId="9444" sId="2" odxf="1" dxf="1">
    <nc r="K470">
      <f>G470-H470-I470</f>
    </nc>
    <odxf>
      <numFmt numFmtId="0" formatCode="General"/>
    </odxf>
    <ndxf>
      <numFmt numFmtId="4" formatCode="#,##0.00"/>
    </ndxf>
  </rcc>
  <rcc rId="9445" sId="2" odxf="1" dxf="1">
    <nc r="K471">
      <f>G471-H471-I471</f>
    </nc>
    <odxf>
      <numFmt numFmtId="0" formatCode="General"/>
    </odxf>
    <ndxf>
      <numFmt numFmtId="4" formatCode="#,##0.00"/>
    </ndxf>
  </rcc>
  <rcc rId="9446" sId="2" odxf="1" dxf="1">
    <nc r="K472">
      <f>G472-H472-I472</f>
    </nc>
    <odxf>
      <numFmt numFmtId="0" formatCode="General"/>
    </odxf>
    <ndxf>
      <numFmt numFmtId="4" formatCode="#,##0.00"/>
    </ndxf>
  </rcc>
  <rcc rId="9447" sId="2" odxf="1" dxf="1">
    <nc r="K473">
      <f>G473-H473-I473</f>
    </nc>
    <odxf>
      <numFmt numFmtId="0" formatCode="General"/>
    </odxf>
    <ndxf>
      <numFmt numFmtId="4" formatCode="#,##0.00"/>
    </ndxf>
  </rcc>
  <rcc rId="9448" sId="2" odxf="1" dxf="1">
    <nc r="K474">
      <f>G474-H474-I474</f>
    </nc>
    <odxf>
      <numFmt numFmtId="0" formatCode="General"/>
    </odxf>
    <ndxf>
      <numFmt numFmtId="4" formatCode="#,##0.00"/>
    </ndxf>
  </rcc>
  <rcc rId="9449" sId="2" odxf="1" dxf="1">
    <nc r="K475">
      <f>G475-H475-I475</f>
    </nc>
    <odxf>
      <numFmt numFmtId="0" formatCode="General"/>
    </odxf>
    <ndxf>
      <numFmt numFmtId="4" formatCode="#,##0.00"/>
    </ndxf>
  </rcc>
  <rcc rId="9450" sId="2" odxf="1" dxf="1">
    <nc r="K476">
      <f>G476-H476-I476</f>
    </nc>
    <odxf>
      <numFmt numFmtId="0" formatCode="General"/>
    </odxf>
    <ndxf>
      <numFmt numFmtId="4" formatCode="#,##0.00"/>
    </ndxf>
  </rcc>
  <rcc rId="9451" sId="2" odxf="1" dxf="1">
    <nc r="K477">
      <f>G477-H477-I477</f>
    </nc>
    <odxf>
      <numFmt numFmtId="0" formatCode="General"/>
    </odxf>
    <ndxf>
      <numFmt numFmtId="4" formatCode="#,##0.00"/>
    </ndxf>
  </rcc>
  <rcc rId="9452" sId="2" odxf="1" dxf="1">
    <nc r="K478">
      <f>G478-H478-I478</f>
    </nc>
    <odxf>
      <numFmt numFmtId="0" formatCode="General"/>
    </odxf>
    <ndxf>
      <numFmt numFmtId="4" formatCode="#,##0.00"/>
    </ndxf>
  </rcc>
  <rcc rId="9453" sId="2" odxf="1" dxf="1">
    <nc r="K479">
      <f>G479-H479-I479</f>
    </nc>
    <odxf>
      <numFmt numFmtId="0" formatCode="General"/>
    </odxf>
    <ndxf>
      <numFmt numFmtId="4" formatCode="#,##0.00"/>
    </ndxf>
  </rcc>
  <rcc rId="9454" sId="2" odxf="1" dxf="1">
    <nc r="K480">
      <f>G480-H480-I480</f>
    </nc>
    <odxf>
      <numFmt numFmtId="0" formatCode="General"/>
    </odxf>
    <ndxf>
      <numFmt numFmtId="4" formatCode="#,##0.00"/>
    </ndxf>
  </rcc>
  <rcc rId="9455" sId="2" odxf="1" dxf="1">
    <nc r="K481">
      <f>G481-H481-I481</f>
    </nc>
    <odxf>
      <numFmt numFmtId="0" formatCode="General"/>
    </odxf>
    <ndxf>
      <numFmt numFmtId="4" formatCode="#,##0.00"/>
    </ndxf>
  </rcc>
  <rcc rId="9456" sId="2" odxf="1" dxf="1">
    <nc r="K482">
      <f>G482-H482-I482</f>
    </nc>
    <odxf>
      <numFmt numFmtId="0" formatCode="General"/>
    </odxf>
    <ndxf>
      <numFmt numFmtId="4" formatCode="#,##0.00"/>
    </ndxf>
  </rcc>
  <rcc rId="9457" sId="2" odxf="1" dxf="1">
    <nc r="K483">
      <f>G483-H483-I483</f>
    </nc>
    <odxf>
      <numFmt numFmtId="0" formatCode="General"/>
    </odxf>
    <ndxf>
      <numFmt numFmtId="4" formatCode="#,##0.00"/>
    </ndxf>
  </rcc>
  <rcc rId="9458" sId="2" odxf="1" dxf="1">
    <nc r="K484">
      <f>G484-H484-I484</f>
    </nc>
    <odxf>
      <numFmt numFmtId="0" formatCode="General"/>
    </odxf>
    <ndxf>
      <numFmt numFmtId="4" formatCode="#,##0.00"/>
    </ndxf>
  </rcc>
  <rcc rId="9459" sId="2" odxf="1" dxf="1">
    <nc r="K485">
      <f>G485-H485-I485</f>
    </nc>
    <odxf>
      <numFmt numFmtId="0" formatCode="General"/>
    </odxf>
    <ndxf>
      <numFmt numFmtId="4" formatCode="#,##0.00"/>
    </ndxf>
  </rcc>
  <rcc rId="9460" sId="2" odxf="1" dxf="1">
    <nc r="K486">
      <f>G486-H486-I486</f>
    </nc>
    <odxf>
      <numFmt numFmtId="0" formatCode="General"/>
    </odxf>
    <ndxf>
      <numFmt numFmtId="4" formatCode="#,##0.00"/>
    </ndxf>
  </rcc>
  <rcc rId="9461" sId="2" odxf="1" dxf="1">
    <nc r="K487">
      <f>G487-H487-I487</f>
    </nc>
    <odxf>
      <numFmt numFmtId="0" formatCode="General"/>
    </odxf>
    <ndxf>
      <numFmt numFmtId="4" formatCode="#,##0.00"/>
    </ndxf>
  </rcc>
  <rcc rId="9462" sId="2" odxf="1" dxf="1">
    <nc r="K488">
      <f>G488-H488-I488</f>
    </nc>
    <odxf>
      <numFmt numFmtId="0" formatCode="General"/>
    </odxf>
    <ndxf>
      <numFmt numFmtId="4" formatCode="#,##0.00"/>
    </ndxf>
  </rcc>
  <rcc rId="9463" sId="2" odxf="1" dxf="1">
    <nc r="K489">
      <f>G489-H489-I489</f>
    </nc>
    <odxf>
      <numFmt numFmtId="0" formatCode="General"/>
    </odxf>
    <ndxf>
      <numFmt numFmtId="4" formatCode="#,##0.00"/>
    </ndxf>
  </rcc>
  <rcc rId="9464" sId="2" odxf="1" dxf="1">
    <nc r="K490">
      <f>G490-H490-I490</f>
    </nc>
    <odxf>
      <numFmt numFmtId="0" formatCode="General"/>
    </odxf>
    <ndxf>
      <numFmt numFmtId="4" formatCode="#,##0.00"/>
    </ndxf>
  </rcc>
  <rcc rId="9465" sId="2" odxf="1" dxf="1">
    <nc r="K491">
      <f>G491-H491-I491</f>
    </nc>
    <odxf>
      <numFmt numFmtId="0" formatCode="General"/>
    </odxf>
    <ndxf>
      <numFmt numFmtId="4" formatCode="#,##0.00"/>
    </ndxf>
  </rcc>
  <rcc rId="9466" sId="2" odxf="1" dxf="1">
    <nc r="K492">
      <f>G492-H492-I492</f>
    </nc>
    <odxf>
      <numFmt numFmtId="0" formatCode="General"/>
    </odxf>
    <ndxf>
      <numFmt numFmtId="4" formatCode="#,##0.00"/>
    </ndxf>
  </rcc>
  <rcc rId="9467" sId="2" odxf="1" dxf="1">
    <nc r="K493">
      <f>G493-H493-I493</f>
    </nc>
    <odxf>
      <numFmt numFmtId="0" formatCode="General"/>
    </odxf>
    <ndxf>
      <numFmt numFmtId="4" formatCode="#,##0.00"/>
    </ndxf>
  </rcc>
  <rcc rId="9468" sId="2" odxf="1" dxf="1">
    <nc r="K494">
      <f>G494-H494-I494</f>
    </nc>
    <odxf>
      <numFmt numFmtId="0" formatCode="General"/>
    </odxf>
    <ndxf>
      <numFmt numFmtId="4" formatCode="#,##0.00"/>
    </ndxf>
  </rcc>
  <rcc rId="9469" sId="2" odxf="1" dxf="1">
    <nc r="K495">
      <f>G495-H495-I495</f>
    </nc>
    <odxf>
      <numFmt numFmtId="0" formatCode="General"/>
    </odxf>
    <ndxf>
      <numFmt numFmtId="4" formatCode="#,##0.00"/>
    </ndxf>
  </rcc>
  <rcc rId="9470" sId="2" odxf="1" dxf="1">
    <nc r="K496">
      <f>G496-H496-I496</f>
    </nc>
    <odxf>
      <numFmt numFmtId="0" formatCode="General"/>
    </odxf>
    <ndxf>
      <numFmt numFmtId="4" formatCode="#,##0.00"/>
    </ndxf>
  </rcc>
  <rcc rId="9471" sId="2" odxf="1" dxf="1">
    <nc r="K497">
      <f>G497-H497-I497</f>
    </nc>
    <odxf>
      <numFmt numFmtId="0" formatCode="General"/>
    </odxf>
    <ndxf>
      <numFmt numFmtId="4" formatCode="#,##0.00"/>
    </ndxf>
  </rcc>
  <rcc rId="9472" sId="2" odxf="1" dxf="1">
    <nc r="K498">
      <f>G498-H498-I498</f>
    </nc>
    <odxf>
      <numFmt numFmtId="0" formatCode="General"/>
    </odxf>
    <ndxf>
      <numFmt numFmtId="4" formatCode="#,##0.00"/>
    </ndxf>
  </rcc>
  <rcc rId="9473" sId="2" odxf="1" dxf="1">
    <nc r="K499">
      <f>G499-H499-I499</f>
    </nc>
    <odxf>
      <numFmt numFmtId="0" formatCode="General"/>
    </odxf>
    <ndxf>
      <numFmt numFmtId="4" formatCode="#,##0.00"/>
    </ndxf>
  </rcc>
  <rcc rId="9474" sId="2" odxf="1" dxf="1">
    <nc r="K500">
      <f>G500-H500-I500</f>
    </nc>
    <odxf>
      <numFmt numFmtId="0" formatCode="General"/>
    </odxf>
    <ndxf>
      <numFmt numFmtId="4" formatCode="#,##0.00"/>
    </ndxf>
  </rcc>
  <rcc rId="9475" sId="2" odxf="1" dxf="1">
    <nc r="K501">
      <f>G501-H501-I501</f>
    </nc>
    <odxf>
      <numFmt numFmtId="0" formatCode="General"/>
    </odxf>
    <ndxf>
      <numFmt numFmtId="4" formatCode="#,##0.00"/>
    </ndxf>
  </rcc>
  <rcc rId="9476" sId="2" odxf="1" dxf="1">
    <nc r="K502">
      <f>G502-H502-I502</f>
    </nc>
    <odxf>
      <numFmt numFmtId="0" formatCode="General"/>
    </odxf>
    <ndxf>
      <numFmt numFmtId="4" formatCode="#,##0.00"/>
    </ndxf>
  </rcc>
  <rcc rId="9477" sId="2" odxf="1" dxf="1">
    <nc r="K503">
      <f>G503-H503-I503</f>
    </nc>
    <odxf>
      <numFmt numFmtId="0" formatCode="General"/>
    </odxf>
    <ndxf>
      <numFmt numFmtId="4" formatCode="#,##0.00"/>
    </ndxf>
  </rcc>
  <rcc rId="9478" sId="2" odxf="1" dxf="1">
    <nc r="K504">
      <f>G504-H504-I504</f>
    </nc>
    <odxf>
      <numFmt numFmtId="0" formatCode="General"/>
    </odxf>
    <ndxf>
      <numFmt numFmtId="4" formatCode="#,##0.00"/>
    </ndxf>
  </rcc>
  <rcc rId="9479" sId="2" odxf="1" dxf="1">
    <nc r="K505">
      <f>G505-H505-I505</f>
    </nc>
    <odxf>
      <numFmt numFmtId="0" formatCode="General"/>
    </odxf>
    <ndxf>
      <numFmt numFmtId="4" formatCode="#,##0.00"/>
    </ndxf>
  </rcc>
  <rcc rId="9480" sId="2" odxf="1" dxf="1">
    <nc r="K506">
      <f>G506-H506-I506</f>
    </nc>
    <odxf>
      <numFmt numFmtId="0" formatCode="General"/>
    </odxf>
    <ndxf>
      <numFmt numFmtId="4" formatCode="#,##0.00"/>
    </ndxf>
  </rcc>
  <rcc rId="9481" sId="2" odxf="1" dxf="1">
    <nc r="K507">
      <f>G507-H507-I507</f>
    </nc>
    <odxf>
      <numFmt numFmtId="0" formatCode="General"/>
    </odxf>
    <ndxf>
      <numFmt numFmtId="4" formatCode="#,##0.00"/>
    </ndxf>
  </rcc>
  <rcc rId="9482" sId="2" odxf="1" dxf="1">
    <nc r="K508">
      <f>G508-H508-I508</f>
    </nc>
    <odxf>
      <numFmt numFmtId="0" formatCode="General"/>
    </odxf>
    <ndxf>
      <numFmt numFmtId="4" formatCode="#,##0.00"/>
    </ndxf>
  </rcc>
  <rcc rId="9483" sId="2" odxf="1" dxf="1">
    <nc r="K509">
      <f>G509-H509-I509</f>
    </nc>
    <odxf>
      <numFmt numFmtId="0" formatCode="General"/>
    </odxf>
    <ndxf>
      <numFmt numFmtId="4" formatCode="#,##0.00"/>
    </ndxf>
  </rcc>
  <rcc rId="9484" sId="2" odxf="1" dxf="1">
    <nc r="K510">
      <f>G510-H510-I510</f>
    </nc>
    <odxf>
      <numFmt numFmtId="0" formatCode="General"/>
    </odxf>
    <ndxf>
      <numFmt numFmtId="4" formatCode="#,##0.00"/>
    </ndxf>
  </rcc>
  <rcc rId="9485" sId="2" odxf="1" dxf="1">
    <nc r="K511">
      <f>G511-H511-I511</f>
    </nc>
    <odxf>
      <numFmt numFmtId="0" formatCode="General"/>
    </odxf>
    <ndxf>
      <numFmt numFmtId="4" formatCode="#,##0.00"/>
    </ndxf>
  </rcc>
  <rcc rId="9486" sId="2" odxf="1" dxf="1">
    <nc r="K512">
      <f>G512-H512-I512</f>
    </nc>
    <odxf>
      <numFmt numFmtId="0" formatCode="General"/>
    </odxf>
    <ndxf>
      <numFmt numFmtId="4" formatCode="#,##0.00"/>
    </ndxf>
  </rcc>
  <rcc rId="9487" sId="2" odxf="1" dxf="1">
    <nc r="K513">
      <f>G513-H513-I513</f>
    </nc>
    <odxf>
      <numFmt numFmtId="0" formatCode="General"/>
    </odxf>
    <ndxf>
      <numFmt numFmtId="4" formatCode="#,##0.00"/>
    </ndxf>
  </rcc>
  <rcc rId="9488" sId="2" odxf="1" dxf="1">
    <nc r="K514">
      <f>G514-H514-I514</f>
    </nc>
    <odxf>
      <numFmt numFmtId="0" formatCode="General"/>
    </odxf>
    <ndxf>
      <numFmt numFmtId="4" formatCode="#,##0.00"/>
    </ndxf>
  </rcc>
  <rcc rId="9489" sId="2" odxf="1" dxf="1">
    <nc r="K515">
      <f>G515-H515-I515</f>
    </nc>
    <odxf>
      <numFmt numFmtId="0" formatCode="General"/>
    </odxf>
    <ndxf>
      <numFmt numFmtId="4" formatCode="#,##0.00"/>
    </ndxf>
  </rcc>
  <rcc rId="9490" sId="2" odxf="1" dxf="1">
    <nc r="K516">
      <f>G516-H516-I516</f>
    </nc>
    <odxf>
      <numFmt numFmtId="0" formatCode="General"/>
    </odxf>
    <ndxf>
      <numFmt numFmtId="4" formatCode="#,##0.00"/>
    </ndxf>
  </rcc>
  <rcc rId="9491" sId="2" odxf="1" dxf="1">
    <nc r="K517">
      <f>G517-H517-I517</f>
    </nc>
    <odxf>
      <numFmt numFmtId="0" formatCode="General"/>
    </odxf>
    <ndxf>
      <numFmt numFmtId="4" formatCode="#,##0.00"/>
    </ndxf>
  </rcc>
  <rcc rId="9492" sId="2" odxf="1" dxf="1">
    <nc r="K518">
      <f>G518-H518-I518</f>
    </nc>
    <odxf>
      <numFmt numFmtId="0" formatCode="General"/>
    </odxf>
    <ndxf>
      <numFmt numFmtId="4" formatCode="#,##0.00"/>
    </ndxf>
  </rcc>
  <rcc rId="9493" sId="2" odxf="1" dxf="1">
    <nc r="K519">
      <f>G519-H519-I519</f>
    </nc>
    <odxf>
      <numFmt numFmtId="0" formatCode="General"/>
    </odxf>
    <ndxf>
      <numFmt numFmtId="4" formatCode="#,##0.00"/>
    </ndxf>
  </rcc>
  <rcc rId="9494" sId="2" odxf="1" dxf="1">
    <nc r="K520">
      <f>G520-H520-I520</f>
    </nc>
    <odxf>
      <numFmt numFmtId="0" formatCode="General"/>
    </odxf>
    <ndxf>
      <numFmt numFmtId="4" formatCode="#,##0.00"/>
    </ndxf>
  </rcc>
  <rcc rId="9495" sId="2" odxf="1" dxf="1">
    <nc r="K521">
      <f>G521-H521-I521</f>
    </nc>
    <odxf>
      <numFmt numFmtId="0" formatCode="General"/>
    </odxf>
    <ndxf>
      <numFmt numFmtId="4" formatCode="#,##0.00"/>
    </ndxf>
  </rcc>
  <rfmt sheetId="2" sqref="L7" start="0" length="0">
    <dxf>
      <numFmt numFmtId="14" formatCode="0.00%"/>
    </dxf>
  </rfmt>
  <rcc rId="9496" sId="2">
    <nc r="L7">
      <f>H7/G7-J7</f>
    </nc>
  </rcc>
  <rcc rId="9497" sId="2" odxf="1" dxf="1">
    <nc r="L8">
      <f>H8/G8-J8</f>
    </nc>
    <odxf>
      <numFmt numFmtId="0" formatCode="General"/>
    </odxf>
    <ndxf>
      <numFmt numFmtId="14" formatCode="0.00%"/>
    </ndxf>
  </rcc>
  <rcc rId="9498" sId="2" odxf="1" dxf="1">
    <nc r="L9">
      <f>H9/G9-J9</f>
    </nc>
    <odxf>
      <numFmt numFmtId="0" formatCode="General"/>
    </odxf>
    <ndxf>
      <numFmt numFmtId="14" formatCode="0.00%"/>
    </ndxf>
  </rcc>
  <rcc rId="9499" sId="2" odxf="1" dxf="1">
    <nc r="L10">
      <f>H10/G10-J10</f>
    </nc>
    <odxf>
      <numFmt numFmtId="0" formatCode="General"/>
    </odxf>
    <ndxf>
      <numFmt numFmtId="14" formatCode="0.00%"/>
    </ndxf>
  </rcc>
  <rcc rId="9500" sId="2" odxf="1" dxf="1">
    <nc r="L11">
      <f>H11/G11-J11</f>
    </nc>
    <odxf>
      <numFmt numFmtId="0" formatCode="General"/>
    </odxf>
    <ndxf>
      <numFmt numFmtId="14" formatCode="0.00%"/>
    </ndxf>
  </rcc>
  <rcc rId="9501" sId="2" odxf="1" dxf="1">
    <nc r="L12">
      <f>H12/G12-J12</f>
    </nc>
    <odxf>
      <numFmt numFmtId="0" formatCode="General"/>
    </odxf>
    <ndxf>
      <numFmt numFmtId="14" formatCode="0.00%"/>
    </ndxf>
  </rcc>
  <rcc rId="9502" sId="2" odxf="1" dxf="1">
    <nc r="L13">
      <f>H13/G13-J13</f>
    </nc>
    <odxf>
      <numFmt numFmtId="0" formatCode="General"/>
    </odxf>
    <ndxf>
      <numFmt numFmtId="14" formatCode="0.00%"/>
    </ndxf>
  </rcc>
  <rcc rId="9503" sId="2" odxf="1" dxf="1">
    <nc r="L14">
      <f>H14/G14-J14</f>
    </nc>
    <odxf>
      <numFmt numFmtId="0" formatCode="General"/>
    </odxf>
    <ndxf>
      <numFmt numFmtId="14" formatCode="0.00%"/>
    </ndxf>
  </rcc>
  <rcc rId="9504" sId="2" odxf="1" dxf="1">
    <nc r="L15">
      <f>H15/G15-J15</f>
    </nc>
    <odxf>
      <numFmt numFmtId="0" formatCode="General"/>
    </odxf>
    <ndxf>
      <numFmt numFmtId="14" formatCode="0.00%"/>
    </ndxf>
  </rcc>
  <rcc rId="9505" sId="2" odxf="1" dxf="1">
    <nc r="L16">
      <f>H16/G16-J16</f>
    </nc>
    <odxf>
      <numFmt numFmtId="0" formatCode="General"/>
    </odxf>
    <ndxf>
      <numFmt numFmtId="14" formatCode="0.00%"/>
    </ndxf>
  </rcc>
  <rcc rId="9506" sId="2" odxf="1" dxf="1">
    <nc r="L17">
      <f>H17/G17-J17</f>
    </nc>
    <odxf>
      <numFmt numFmtId="0" formatCode="General"/>
    </odxf>
    <ndxf>
      <numFmt numFmtId="14" formatCode="0.00%"/>
    </ndxf>
  </rcc>
  <rcc rId="9507" sId="2" odxf="1" dxf="1">
    <nc r="L18">
      <f>H18/G18-J18</f>
    </nc>
    <odxf>
      <numFmt numFmtId="0" formatCode="General"/>
    </odxf>
    <ndxf>
      <numFmt numFmtId="14" formatCode="0.00%"/>
    </ndxf>
  </rcc>
  <rcc rId="9508" sId="2" odxf="1" dxf="1">
    <nc r="L19">
      <f>H19/G19-J19</f>
    </nc>
    <odxf>
      <numFmt numFmtId="0" formatCode="General"/>
    </odxf>
    <ndxf>
      <numFmt numFmtId="14" formatCode="0.00%"/>
    </ndxf>
  </rcc>
  <rcc rId="9509" sId="2" odxf="1" dxf="1">
    <nc r="L20">
      <f>H20/G20-J20</f>
    </nc>
    <odxf>
      <numFmt numFmtId="0" formatCode="General"/>
    </odxf>
    <ndxf>
      <numFmt numFmtId="14" formatCode="0.00%"/>
    </ndxf>
  </rcc>
  <rcc rId="9510" sId="2" odxf="1" dxf="1">
    <nc r="L21">
      <f>H21/G21-J21</f>
    </nc>
    <odxf>
      <numFmt numFmtId="0" formatCode="General"/>
    </odxf>
    <ndxf>
      <numFmt numFmtId="14" formatCode="0.00%"/>
    </ndxf>
  </rcc>
  <rcc rId="9511" sId="2" odxf="1" dxf="1">
    <nc r="L22">
      <f>H22/G22-J22</f>
    </nc>
    <odxf>
      <numFmt numFmtId="0" formatCode="General"/>
    </odxf>
    <ndxf>
      <numFmt numFmtId="14" formatCode="0.00%"/>
    </ndxf>
  </rcc>
  <rcc rId="9512" sId="2" odxf="1" dxf="1">
    <nc r="L23">
      <f>H23/G23-J23</f>
    </nc>
    <odxf>
      <numFmt numFmtId="0" formatCode="General"/>
    </odxf>
    <ndxf>
      <numFmt numFmtId="14" formatCode="0.00%"/>
    </ndxf>
  </rcc>
  <rcc rId="9513" sId="2" odxf="1" dxf="1">
    <nc r="L24">
      <f>H24/G24-J24</f>
    </nc>
    <odxf>
      <numFmt numFmtId="0" formatCode="General"/>
    </odxf>
    <ndxf>
      <numFmt numFmtId="14" formatCode="0.00%"/>
    </ndxf>
  </rcc>
  <rcc rId="9514" sId="2" odxf="1" dxf="1">
    <nc r="L25">
      <f>H25/G25-J25</f>
    </nc>
    <odxf>
      <numFmt numFmtId="0" formatCode="General"/>
    </odxf>
    <ndxf>
      <numFmt numFmtId="14" formatCode="0.00%"/>
    </ndxf>
  </rcc>
  <rcc rId="9515" sId="2" odxf="1" dxf="1">
    <nc r="L26">
      <f>H26/G26-J26</f>
    </nc>
    <odxf>
      <numFmt numFmtId="0" formatCode="General"/>
    </odxf>
    <ndxf>
      <numFmt numFmtId="14" formatCode="0.00%"/>
    </ndxf>
  </rcc>
  <rcc rId="9516" sId="2" odxf="1" dxf="1">
    <nc r="L27">
      <f>H27/G27-J27</f>
    </nc>
    <odxf>
      <numFmt numFmtId="0" formatCode="General"/>
    </odxf>
    <ndxf>
      <numFmt numFmtId="14" formatCode="0.00%"/>
    </ndxf>
  </rcc>
  <rcc rId="9517" sId="2" odxf="1" dxf="1">
    <nc r="L28">
      <f>H28/G28-J28</f>
    </nc>
    <odxf>
      <numFmt numFmtId="0" formatCode="General"/>
    </odxf>
    <ndxf>
      <numFmt numFmtId="14" formatCode="0.00%"/>
    </ndxf>
  </rcc>
  <rcc rId="9518" sId="2" odxf="1" dxf="1">
    <nc r="L29">
      <f>H29/G29-J29</f>
    </nc>
    <odxf>
      <numFmt numFmtId="0" formatCode="General"/>
    </odxf>
    <ndxf>
      <numFmt numFmtId="14" formatCode="0.00%"/>
    </ndxf>
  </rcc>
  <rcc rId="9519" sId="2" odxf="1" dxf="1">
    <nc r="L30">
      <f>H30/G30-J30</f>
    </nc>
    <odxf>
      <numFmt numFmtId="0" formatCode="General"/>
    </odxf>
    <ndxf>
      <numFmt numFmtId="14" formatCode="0.00%"/>
    </ndxf>
  </rcc>
  <rcc rId="9520" sId="2" odxf="1" dxf="1">
    <nc r="L31">
      <f>H31/G31-J31</f>
    </nc>
    <odxf>
      <numFmt numFmtId="0" formatCode="General"/>
    </odxf>
    <ndxf>
      <numFmt numFmtId="14" formatCode="0.00%"/>
    </ndxf>
  </rcc>
  <rcc rId="9521" sId="2" odxf="1" dxf="1">
    <nc r="L32">
      <f>H32/G32-J32</f>
    </nc>
    <odxf>
      <numFmt numFmtId="0" formatCode="General"/>
    </odxf>
    <ndxf>
      <numFmt numFmtId="14" formatCode="0.00%"/>
    </ndxf>
  </rcc>
  <rcc rId="9522" sId="2" odxf="1" dxf="1">
    <nc r="L33">
      <f>H33/G33-J33</f>
    </nc>
    <odxf>
      <numFmt numFmtId="0" formatCode="General"/>
    </odxf>
    <ndxf>
      <numFmt numFmtId="14" formatCode="0.00%"/>
    </ndxf>
  </rcc>
  <rcc rId="9523" sId="2" odxf="1" dxf="1">
    <nc r="L34">
      <f>H34/G34-J34</f>
    </nc>
    <odxf>
      <numFmt numFmtId="0" formatCode="General"/>
    </odxf>
    <ndxf>
      <numFmt numFmtId="14" formatCode="0.00%"/>
    </ndxf>
  </rcc>
  <rcc rId="9524" sId="2" odxf="1" dxf="1">
    <nc r="L35">
      <f>H35/G35-J35</f>
    </nc>
    <odxf>
      <numFmt numFmtId="0" formatCode="General"/>
    </odxf>
    <ndxf>
      <numFmt numFmtId="14" formatCode="0.00%"/>
    </ndxf>
  </rcc>
  <rcc rId="9525" sId="2" odxf="1" dxf="1">
    <nc r="L36">
      <f>H36/G36-J36</f>
    </nc>
    <odxf>
      <numFmt numFmtId="0" formatCode="General"/>
    </odxf>
    <ndxf>
      <numFmt numFmtId="14" formatCode="0.00%"/>
    </ndxf>
  </rcc>
  <rcc rId="9526" sId="2" odxf="1" dxf="1">
    <nc r="L37">
      <f>H37/G37-J37</f>
    </nc>
    <odxf>
      <numFmt numFmtId="0" formatCode="General"/>
    </odxf>
    <ndxf>
      <numFmt numFmtId="14" formatCode="0.00%"/>
    </ndxf>
  </rcc>
  <rcc rId="9527" sId="2" odxf="1" dxf="1">
    <nc r="L38">
      <f>H38/G38-J38</f>
    </nc>
    <odxf>
      <numFmt numFmtId="0" formatCode="General"/>
    </odxf>
    <ndxf>
      <numFmt numFmtId="14" formatCode="0.00%"/>
    </ndxf>
  </rcc>
  <rcc rId="9528" sId="2" odxf="1" dxf="1">
    <nc r="L39">
      <f>H39/G39-J39</f>
    </nc>
    <odxf>
      <numFmt numFmtId="0" formatCode="General"/>
    </odxf>
    <ndxf>
      <numFmt numFmtId="14" formatCode="0.00%"/>
    </ndxf>
  </rcc>
  <rcc rId="9529" sId="2" odxf="1" dxf="1">
    <nc r="L40">
      <f>H40/G40-J40</f>
    </nc>
    <odxf>
      <numFmt numFmtId="0" formatCode="General"/>
    </odxf>
    <ndxf>
      <numFmt numFmtId="14" formatCode="0.00%"/>
    </ndxf>
  </rcc>
  <rcc rId="9530" sId="2" odxf="1" dxf="1">
    <nc r="L41">
      <f>H41/G41-J41</f>
    </nc>
    <odxf>
      <numFmt numFmtId="0" formatCode="General"/>
    </odxf>
    <ndxf>
      <numFmt numFmtId="14" formatCode="0.00%"/>
    </ndxf>
  </rcc>
  <rcc rId="9531" sId="2" odxf="1" dxf="1">
    <nc r="L42">
      <f>H42/G42-J42</f>
    </nc>
    <odxf>
      <numFmt numFmtId="0" formatCode="General"/>
    </odxf>
    <ndxf>
      <numFmt numFmtId="14" formatCode="0.00%"/>
    </ndxf>
  </rcc>
  <rcc rId="9532" sId="2" odxf="1" dxf="1">
    <nc r="L43">
      <f>H43/G43-J43</f>
    </nc>
    <odxf>
      <numFmt numFmtId="0" formatCode="General"/>
    </odxf>
    <ndxf>
      <numFmt numFmtId="14" formatCode="0.00%"/>
    </ndxf>
  </rcc>
  <rcc rId="9533" sId="2" odxf="1" dxf="1">
    <nc r="L44">
      <f>H44/G44-J44</f>
    </nc>
    <odxf>
      <numFmt numFmtId="0" formatCode="General"/>
    </odxf>
    <ndxf>
      <numFmt numFmtId="14" formatCode="0.00%"/>
    </ndxf>
  </rcc>
  <rcc rId="9534" sId="2" odxf="1" dxf="1">
    <nc r="L45">
      <f>H45/G45-J45</f>
    </nc>
    <odxf>
      <numFmt numFmtId="0" formatCode="General"/>
    </odxf>
    <ndxf>
      <numFmt numFmtId="14" formatCode="0.00%"/>
    </ndxf>
  </rcc>
  <rcc rId="9535" sId="2" odxf="1" dxf="1">
    <nc r="L46">
      <f>H46/G46-J46</f>
    </nc>
    <odxf>
      <numFmt numFmtId="0" formatCode="General"/>
    </odxf>
    <ndxf>
      <numFmt numFmtId="14" formatCode="0.00%"/>
    </ndxf>
  </rcc>
  <rcc rId="9536" sId="2" odxf="1" dxf="1">
    <nc r="L47">
      <f>H47/G47-J47</f>
    </nc>
    <odxf>
      <numFmt numFmtId="0" formatCode="General"/>
    </odxf>
    <ndxf>
      <numFmt numFmtId="14" formatCode="0.00%"/>
    </ndxf>
  </rcc>
  <rcc rId="9537" sId="2" odxf="1" dxf="1">
    <nc r="L48">
      <f>H48/G48-J48</f>
    </nc>
    <odxf>
      <numFmt numFmtId="0" formatCode="General"/>
    </odxf>
    <ndxf>
      <numFmt numFmtId="14" formatCode="0.00%"/>
    </ndxf>
  </rcc>
  <rcc rId="9538" sId="2" odxf="1" dxf="1">
    <nc r="L49">
      <f>H49/G49-J49</f>
    </nc>
    <odxf>
      <numFmt numFmtId="0" formatCode="General"/>
    </odxf>
    <ndxf>
      <numFmt numFmtId="14" formatCode="0.00%"/>
    </ndxf>
  </rcc>
  <rcc rId="9539" sId="2" odxf="1" dxf="1">
    <nc r="L50">
      <f>H50/G50-J50</f>
    </nc>
    <odxf>
      <numFmt numFmtId="0" formatCode="General"/>
    </odxf>
    <ndxf>
      <numFmt numFmtId="14" formatCode="0.00%"/>
    </ndxf>
  </rcc>
  <rcc rId="9540" sId="2" odxf="1" dxf="1">
    <nc r="L51">
      <f>H51/G51-J51</f>
    </nc>
    <odxf>
      <numFmt numFmtId="0" formatCode="General"/>
    </odxf>
    <ndxf>
      <numFmt numFmtId="14" formatCode="0.00%"/>
    </ndxf>
  </rcc>
  <rcc rId="9541" sId="2" odxf="1" dxf="1">
    <nc r="L52">
      <f>H52/G52-J52</f>
    </nc>
    <odxf>
      <numFmt numFmtId="0" formatCode="General"/>
    </odxf>
    <ndxf>
      <numFmt numFmtId="14" formatCode="0.00%"/>
    </ndxf>
  </rcc>
  <rcc rId="9542" sId="2" odxf="1" dxf="1">
    <nc r="L53">
      <f>H53/G53-J53</f>
    </nc>
    <odxf>
      <numFmt numFmtId="0" formatCode="General"/>
    </odxf>
    <ndxf>
      <numFmt numFmtId="14" formatCode="0.00%"/>
    </ndxf>
  </rcc>
  <rcc rId="9543" sId="2" odxf="1" dxf="1">
    <nc r="L54">
      <f>H54/G54-J54</f>
    </nc>
    <odxf>
      <numFmt numFmtId="0" formatCode="General"/>
    </odxf>
    <ndxf>
      <numFmt numFmtId="14" formatCode="0.00%"/>
    </ndxf>
  </rcc>
  <rcc rId="9544" sId="2" odxf="1" dxf="1">
    <nc r="L55">
      <f>H55/G55-J55</f>
    </nc>
    <odxf>
      <numFmt numFmtId="0" formatCode="General"/>
    </odxf>
    <ndxf>
      <numFmt numFmtId="14" formatCode="0.00%"/>
    </ndxf>
  </rcc>
  <rcc rId="9545" sId="2" odxf="1" dxf="1">
    <nc r="L56">
      <f>H56/G56-J56</f>
    </nc>
    <odxf>
      <numFmt numFmtId="0" formatCode="General"/>
    </odxf>
    <ndxf>
      <numFmt numFmtId="14" formatCode="0.00%"/>
    </ndxf>
  </rcc>
  <rcc rId="9546" sId="2" odxf="1" dxf="1">
    <nc r="L57">
      <f>H57/G57-J57</f>
    </nc>
    <odxf>
      <numFmt numFmtId="0" formatCode="General"/>
    </odxf>
    <ndxf>
      <numFmt numFmtId="14" formatCode="0.00%"/>
    </ndxf>
  </rcc>
  <rcc rId="9547" sId="2" odxf="1" dxf="1">
    <nc r="L58">
      <f>H58/G58-J58</f>
    </nc>
    <odxf>
      <numFmt numFmtId="0" formatCode="General"/>
    </odxf>
    <ndxf>
      <numFmt numFmtId="14" formatCode="0.00%"/>
    </ndxf>
  </rcc>
  <rcc rId="9548" sId="2" odxf="1" dxf="1">
    <nc r="L59">
      <f>H59/G59-J59</f>
    </nc>
    <odxf>
      <numFmt numFmtId="0" formatCode="General"/>
    </odxf>
    <ndxf>
      <numFmt numFmtId="14" formatCode="0.00%"/>
    </ndxf>
  </rcc>
  <rcc rId="9549" sId="2" odxf="1" dxf="1">
    <nc r="L60">
      <f>H60/G60-J60</f>
    </nc>
    <odxf>
      <numFmt numFmtId="0" formatCode="General"/>
    </odxf>
    <ndxf>
      <numFmt numFmtId="14" formatCode="0.00%"/>
    </ndxf>
  </rcc>
  <rcc rId="9550" sId="2" odxf="1" dxf="1">
    <nc r="L61">
      <f>H61/G61-J61</f>
    </nc>
    <odxf>
      <numFmt numFmtId="0" formatCode="General"/>
    </odxf>
    <ndxf>
      <numFmt numFmtId="14" formatCode="0.00%"/>
    </ndxf>
  </rcc>
  <rcc rId="9551" sId="2" odxf="1" dxf="1">
    <nc r="L62">
      <f>H62/G62-J62</f>
    </nc>
    <odxf>
      <numFmt numFmtId="0" formatCode="General"/>
    </odxf>
    <ndxf>
      <numFmt numFmtId="14" formatCode="0.00%"/>
    </ndxf>
  </rcc>
  <rcc rId="9552" sId="2" odxf="1" dxf="1">
    <nc r="L63">
      <f>H63/G63-J63</f>
    </nc>
    <odxf>
      <numFmt numFmtId="0" formatCode="General"/>
    </odxf>
    <ndxf>
      <numFmt numFmtId="14" formatCode="0.00%"/>
    </ndxf>
  </rcc>
  <rcc rId="9553" sId="2" odxf="1" dxf="1">
    <nc r="L64">
      <f>H64/G64-J64</f>
    </nc>
    <odxf>
      <numFmt numFmtId="0" formatCode="General"/>
    </odxf>
    <ndxf>
      <numFmt numFmtId="14" formatCode="0.00%"/>
    </ndxf>
  </rcc>
  <rcc rId="9554" sId="2" odxf="1" dxf="1">
    <nc r="L65">
      <f>H65/G65-J65</f>
    </nc>
    <odxf>
      <numFmt numFmtId="0" formatCode="General"/>
    </odxf>
    <ndxf>
      <numFmt numFmtId="14" formatCode="0.00%"/>
    </ndxf>
  </rcc>
  <rcc rId="9555" sId="2" odxf="1" dxf="1">
    <nc r="L66">
      <f>H66/G66-J66</f>
    </nc>
    <odxf>
      <numFmt numFmtId="0" formatCode="General"/>
    </odxf>
    <ndxf>
      <numFmt numFmtId="14" formatCode="0.00%"/>
    </ndxf>
  </rcc>
  <rcc rId="9556" sId="2" odxf="1" dxf="1">
    <nc r="L67">
      <f>H67/G67-J67</f>
    </nc>
    <odxf>
      <numFmt numFmtId="0" formatCode="General"/>
    </odxf>
    <ndxf>
      <numFmt numFmtId="14" formatCode="0.00%"/>
    </ndxf>
  </rcc>
  <rcc rId="9557" sId="2" odxf="1" dxf="1">
    <nc r="L68">
      <f>H68/G68-J68</f>
    </nc>
    <odxf>
      <numFmt numFmtId="0" formatCode="General"/>
    </odxf>
    <ndxf>
      <numFmt numFmtId="14" formatCode="0.00%"/>
    </ndxf>
  </rcc>
  <rcc rId="9558" sId="2" odxf="1" dxf="1">
    <nc r="L69">
      <f>H69/G69-J69</f>
    </nc>
    <odxf>
      <numFmt numFmtId="0" formatCode="General"/>
    </odxf>
    <ndxf>
      <numFmt numFmtId="14" formatCode="0.00%"/>
    </ndxf>
  </rcc>
  <rcc rId="9559" sId="2" odxf="1" dxf="1">
    <nc r="L70">
      <f>H70/G70-J70</f>
    </nc>
    <odxf>
      <numFmt numFmtId="0" formatCode="General"/>
    </odxf>
    <ndxf>
      <numFmt numFmtId="14" formatCode="0.00%"/>
    </ndxf>
  </rcc>
  <rcc rId="9560" sId="2" odxf="1" dxf="1">
    <nc r="L71">
      <f>H71/G71-J71</f>
    </nc>
    <odxf>
      <numFmt numFmtId="0" formatCode="General"/>
    </odxf>
    <ndxf>
      <numFmt numFmtId="14" formatCode="0.00%"/>
    </ndxf>
  </rcc>
  <rcc rId="9561" sId="2" odxf="1" dxf="1">
    <nc r="L72">
      <f>H72/G72-J72</f>
    </nc>
    <odxf>
      <numFmt numFmtId="0" formatCode="General"/>
    </odxf>
    <ndxf>
      <numFmt numFmtId="14" formatCode="0.00%"/>
    </ndxf>
  </rcc>
  <rcc rId="9562" sId="2" odxf="1" dxf="1">
    <nc r="L73">
      <f>H73/G73-J73</f>
    </nc>
    <odxf>
      <numFmt numFmtId="0" formatCode="General"/>
    </odxf>
    <ndxf>
      <numFmt numFmtId="14" formatCode="0.00%"/>
    </ndxf>
  </rcc>
  <rcc rId="9563" sId="2" odxf="1" dxf="1">
    <nc r="L74">
      <f>H74/G74-J74</f>
    </nc>
    <odxf>
      <numFmt numFmtId="0" formatCode="General"/>
    </odxf>
    <ndxf>
      <numFmt numFmtId="14" formatCode="0.00%"/>
    </ndxf>
  </rcc>
  <rcc rId="9564" sId="2" odxf="1" dxf="1">
    <nc r="L75">
      <f>H75/G75-J75</f>
    </nc>
    <odxf>
      <numFmt numFmtId="0" formatCode="General"/>
    </odxf>
    <ndxf>
      <numFmt numFmtId="14" formatCode="0.00%"/>
    </ndxf>
  </rcc>
  <rcc rId="9565" sId="2" odxf="1" dxf="1">
    <nc r="L76">
      <f>H76/G76-J76</f>
    </nc>
    <odxf>
      <numFmt numFmtId="0" formatCode="General"/>
    </odxf>
    <ndxf>
      <numFmt numFmtId="14" formatCode="0.00%"/>
    </ndxf>
  </rcc>
  <rcc rId="9566" sId="2" odxf="1" dxf="1">
    <nc r="L77">
      <f>H77/G77-J77</f>
    </nc>
    <odxf>
      <numFmt numFmtId="0" formatCode="General"/>
    </odxf>
    <ndxf>
      <numFmt numFmtId="14" formatCode="0.00%"/>
    </ndxf>
  </rcc>
  <rcc rId="9567" sId="2" odxf="1" dxf="1">
    <nc r="L78">
      <f>H78/G78-J78</f>
    </nc>
    <odxf>
      <numFmt numFmtId="0" formatCode="General"/>
    </odxf>
    <ndxf>
      <numFmt numFmtId="14" formatCode="0.00%"/>
    </ndxf>
  </rcc>
  <rcc rId="9568" sId="2" odxf="1" dxf="1">
    <nc r="L79">
      <f>H79/G79-J79</f>
    </nc>
    <odxf>
      <numFmt numFmtId="0" formatCode="General"/>
    </odxf>
    <ndxf>
      <numFmt numFmtId="14" formatCode="0.00%"/>
    </ndxf>
  </rcc>
  <rcc rId="9569" sId="2" odxf="1" dxf="1">
    <nc r="L80">
      <f>H80/G80-J80</f>
    </nc>
    <odxf>
      <numFmt numFmtId="0" formatCode="General"/>
    </odxf>
    <ndxf>
      <numFmt numFmtId="14" formatCode="0.00%"/>
    </ndxf>
  </rcc>
  <rcc rId="9570" sId="2" odxf="1" dxf="1">
    <nc r="L81">
      <f>H81/G81-J81</f>
    </nc>
    <odxf>
      <numFmt numFmtId="0" formatCode="General"/>
    </odxf>
    <ndxf>
      <numFmt numFmtId="14" formatCode="0.00%"/>
    </ndxf>
  </rcc>
  <rcc rId="9571" sId="2" odxf="1" dxf="1">
    <nc r="L82">
      <f>H82/G82-J82</f>
    </nc>
    <odxf>
      <numFmt numFmtId="0" formatCode="General"/>
    </odxf>
    <ndxf>
      <numFmt numFmtId="14" formatCode="0.00%"/>
    </ndxf>
  </rcc>
  <rcc rId="9572" sId="2" odxf="1" dxf="1">
    <nc r="L83">
      <f>H83/G83-J83</f>
    </nc>
    <odxf>
      <numFmt numFmtId="0" formatCode="General"/>
    </odxf>
    <ndxf>
      <numFmt numFmtId="14" formatCode="0.00%"/>
    </ndxf>
  </rcc>
  <rcc rId="9573" sId="2" odxf="1" dxf="1">
    <nc r="L84">
      <f>H84/G84-J84</f>
    </nc>
    <odxf>
      <numFmt numFmtId="0" formatCode="General"/>
    </odxf>
    <ndxf>
      <numFmt numFmtId="14" formatCode="0.00%"/>
    </ndxf>
  </rcc>
  <rcc rId="9574" sId="2" odxf="1" dxf="1">
    <nc r="L85">
      <f>H85/G85-J85</f>
    </nc>
    <odxf>
      <numFmt numFmtId="0" formatCode="General"/>
    </odxf>
    <ndxf>
      <numFmt numFmtId="14" formatCode="0.00%"/>
    </ndxf>
  </rcc>
  <rcc rId="9575" sId="2" odxf="1" dxf="1">
    <nc r="L86">
      <f>H86/G86-J86</f>
    </nc>
    <odxf>
      <numFmt numFmtId="0" formatCode="General"/>
    </odxf>
    <ndxf>
      <numFmt numFmtId="14" formatCode="0.00%"/>
    </ndxf>
  </rcc>
  <rcc rId="9576" sId="2" odxf="1" dxf="1">
    <nc r="L87">
      <f>H87/G87-J87</f>
    </nc>
    <odxf>
      <numFmt numFmtId="0" formatCode="General"/>
    </odxf>
    <ndxf>
      <numFmt numFmtId="14" formatCode="0.00%"/>
    </ndxf>
  </rcc>
  <rcc rId="9577" sId="2" odxf="1" dxf="1">
    <nc r="L88">
      <f>H88/G88-J88</f>
    </nc>
    <odxf>
      <numFmt numFmtId="0" formatCode="General"/>
    </odxf>
    <ndxf>
      <numFmt numFmtId="14" formatCode="0.00%"/>
    </ndxf>
  </rcc>
  <rcc rId="9578" sId="2" odxf="1" dxf="1">
    <nc r="L89">
      <f>H89/G89-J89</f>
    </nc>
    <odxf>
      <numFmt numFmtId="0" formatCode="General"/>
    </odxf>
    <ndxf>
      <numFmt numFmtId="14" formatCode="0.00%"/>
    </ndxf>
  </rcc>
  <rcc rId="9579" sId="2" odxf="1" dxf="1">
    <nc r="L90">
      <f>H90/G90-J90</f>
    </nc>
    <odxf>
      <numFmt numFmtId="0" formatCode="General"/>
    </odxf>
    <ndxf>
      <numFmt numFmtId="14" formatCode="0.00%"/>
    </ndxf>
  </rcc>
  <rcc rId="9580" sId="2" odxf="1" dxf="1">
    <nc r="L91">
      <f>H91/G91-J91</f>
    </nc>
    <odxf>
      <numFmt numFmtId="0" formatCode="General"/>
    </odxf>
    <ndxf>
      <numFmt numFmtId="14" formatCode="0.00%"/>
    </ndxf>
  </rcc>
  <rcc rId="9581" sId="2" odxf="1" dxf="1">
    <nc r="L92">
      <f>H92/G92-J92</f>
    </nc>
    <odxf>
      <numFmt numFmtId="0" formatCode="General"/>
    </odxf>
    <ndxf>
      <numFmt numFmtId="14" formatCode="0.00%"/>
    </ndxf>
  </rcc>
  <rcc rId="9582" sId="2" odxf="1" dxf="1">
    <nc r="L93">
      <f>H93/G93-J93</f>
    </nc>
    <odxf>
      <numFmt numFmtId="0" formatCode="General"/>
    </odxf>
    <ndxf>
      <numFmt numFmtId="14" formatCode="0.00%"/>
    </ndxf>
  </rcc>
  <rcc rId="9583" sId="2" odxf="1" dxf="1">
    <nc r="L94">
      <f>H94/G94-J94</f>
    </nc>
    <odxf>
      <numFmt numFmtId="0" formatCode="General"/>
    </odxf>
    <ndxf>
      <numFmt numFmtId="14" formatCode="0.00%"/>
    </ndxf>
  </rcc>
  <rcc rId="9584" sId="2" odxf="1" dxf="1">
    <nc r="L95">
      <f>H95/G95-J95</f>
    </nc>
    <odxf>
      <numFmt numFmtId="0" formatCode="General"/>
    </odxf>
    <ndxf>
      <numFmt numFmtId="14" formatCode="0.00%"/>
    </ndxf>
  </rcc>
  <rcc rId="9585" sId="2" odxf="1" dxf="1">
    <nc r="L96">
      <f>H96/G96-J96</f>
    </nc>
    <odxf>
      <numFmt numFmtId="0" formatCode="General"/>
    </odxf>
    <ndxf>
      <numFmt numFmtId="14" formatCode="0.00%"/>
    </ndxf>
  </rcc>
  <rcc rId="9586" sId="2" odxf="1" dxf="1">
    <nc r="L97">
      <f>H97/G97-J97</f>
    </nc>
    <odxf>
      <numFmt numFmtId="0" formatCode="General"/>
    </odxf>
    <ndxf>
      <numFmt numFmtId="14" formatCode="0.00%"/>
    </ndxf>
  </rcc>
  <rcc rId="9587" sId="2" odxf="1" dxf="1">
    <nc r="L98">
      <f>H98/G98-J98</f>
    </nc>
    <odxf>
      <numFmt numFmtId="0" formatCode="General"/>
    </odxf>
    <ndxf>
      <numFmt numFmtId="14" formatCode="0.00%"/>
    </ndxf>
  </rcc>
  <rcc rId="9588" sId="2" odxf="1" dxf="1">
    <nc r="L99">
      <f>H99/G99-J99</f>
    </nc>
    <odxf>
      <numFmt numFmtId="0" formatCode="General"/>
    </odxf>
    <ndxf>
      <numFmt numFmtId="14" formatCode="0.00%"/>
    </ndxf>
  </rcc>
  <rcc rId="9589" sId="2" odxf="1" dxf="1">
    <nc r="L100">
      <f>H100/G100-J100</f>
    </nc>
    <odxf>
      <numFmt numFmtId="0" formatCode="General"/>
    </odxf>
    <ndxf>
      <numFmt numFmtId="14" formatCode="0.00%"/>
    </ndxf>
  </rcc>
  <rcc rId="9590" sId="2" odxf="1" dxf="1">
    <nc r="L101">
      <f>H101/G101-J101</f>
    </nc>
    <odxf>
      <numFmt numFmtId="0" formatCode="General"/>
    </odxf>
    <ndxf>
      <numFmt numFmtId="14" formatCode="0.00%"/>
    </ndxf>
  </rcc>
  <rcc rId="9591" sId="2" odxf="1" dxf="1">
    <nc r="L102">
      <f>H102/G102-J102</f>
    </nc>
    <odxf>
      <numFmt numFmtId="0" formatCode="General"/>
    </odxf>
    <ndxf>
      <numFmt numFmtId="14" formatCode="0.00%"/>
    </ndxf>
  </rcc>
  <rcc rId="9592" sId="2" odxf="1" dxf="1">
    <nc r="L103">
      <f>H103/G103-J103</f>
    </nc>
    <odxf>
      <numFmt numFmtId="0" formatCode="General"/>
    </odxf>
    <ndxf>
      <numFmt numFmtId="14" formatCode="0.00%"/>
    </ndxf>
  </rcc>
  <rcc rId="9593" sId="2" odxf="1" dxf="1">
    <nc r="L104">
      <f>H104/G104-J104</f>
    </nc>
    <odxf>
      <numFmt numFmtId="0" formatCode="General"/>
    </odxf>
    <ndxf>
      <numFmt numFmtId="14" formatCode="0.00%"/>
    </ndxf>
  </rcc>
  <rcc rId="9594" sId="2" odxf="1" dxf="1">
    <nc r="L105">
      <f>H105/G105-J105</f>
    </nc>
    <odxf>
      <numFmt numFmtId="0" formatCode="General"/>
    </odxf>
    <ndxf>
      <numFmt numFmtId="14" formatCode="0.00%"/>
    </ndxf>
  </rcc>
  <rcc rId="9595" sId="2" odxf="1" dxf="1">
    <nc r="L106">
      <f>H106/G106-J106</f>
    </nc>
    <odxf>
      <numFmt numFmtId="0" formatCode="General"/>
    </odxf>
    <ndxf>
      <numFmt numFmtId="14" formatCode="0.00%"/>
    </ndxf>
  </rcc>
  <rcc rId="9596" sId="2" odxf="1" dxf="1">
    <nc r="L107">
      <f>H107/G107-J107</f>
    </nc>
    <odxf>
      <numFmt numFmtId="0" formatCode="General"/>
    </odxf>
    <ndxf>
      <numFmt numFmtId="14" formatCode="0.00%"/>
    </ndxf>
  </rcc>
  <rcc rId="9597" sId="2" odxf="1" dxf="1">
    <nc r="L108">
      <f>H108/G108-J108</f>
    </nc>
    <odxf>
      <numFmt numFmtId="0" formatCode="General"/>
    </odxf>
    <ndxf>
      <numFmt numFmtId="14" formatCode="0.00%"/>
    </ndxf>
  </rcc>
  <rcc rId="9598" sId="2" odxf="1" dxf="1">
    <nc r="L109">
      <f>H109/G109-J109</f>
    </nc>
    <odxf>
      <numFmt numFmtId="0" formatCode="General"/>
    </odxf>
    <ndxf>
      <numFmt numFmtId="14" formatCode="0.00%"/>
    </ndxf>
  </rcc>
  <rcc rId="9599" sId="2" odxf="1" dxf="1">
    <nc r="L110">
      <f>H110/G110-J110</f>
    </nc>
    <odxf>
      <numFmt numFmtId="0" formatCode="General"/>
    </odxf>
    <ndxf>
      <numFmt numFmtId="14" formatCode="0.00%"/>
    </ndxf>
  </rcc>
  <rcc rId="9600" sId="2" odxf="1" dxf="1">
    <nc r="L111">
      <f>H111/G111-J111</f>
    </nc>
    <odxf>
      <numFmt numFmtId="0" formatCode="General"/>
    </odxf>
    <ndxf>
      <numFmt numFmtId="14" formatCode="0.00%"/>
    </ndxf>
  </rcc>
  <rcc rId="9601" sId="2" odxf="1" dxf="1">
    <nc r="L112">
      <f>H112/G112-J112</f>
    </nc>
    <odxf>
      <numFmt numFmtId="0" formatCode="General"/>
    </odxf>
    <ndxf>
      <numFmt numFmtId="14" formatCode="0.00%"/>
    </ndxf>
  </rcc>
  <rcc rId="9602" sId="2" odxf="1" dxf="1">
    <nc r="L113">
      <f>H113/G113-J113</f>
    </nc>
    <odxf>
      <numFmt numFmtId="0" formatCode="General"/>
    </odxf>
    <ndxf>
      <numFmt numFmtId="14" formatCode="0.00%"/>
    </ndxf>
  </rcc>
  <rcc rId="9603" sId="2" odxf="1" dxf="1">
    <nc r="L114">
      <f>H114/G114-J114</f>
    </nc>
    <odxf>
      <numFmt numFmtId="0" formatCode="General"/>
    </odxf>
    <ndxf>
      <numFmt numFmtId="14" formatCode="0.00%"/>
    </ndxf>
  </rcc>
  <rcc rId="9604" sId="2" odxf="1" dxf="1">
    <nc r="L115">
      <f>H115/G115-J115</f>
    </nc>
    <odxf>
      <numFmt numFmtId="0" formatCode="General"/>
    </odxf>
    <ndxf>
      <numFmt numFmtId="14" formatCode="0.00%"/>
    </ndxf>
  </rcc>
  <rcc rId="9605" sId="2" odxf="1" dxf="1">
    <nc r="L116">
      <f>H116/G116-J116</f>
    </nc>
    <odxf>
      <numFmt numFmtId="0" formatCode="General"/>
    </odxf>
    <ndxf>
      <numFmt numFmtId="14" formatCode="0.00%"/>
    </ndxf>
  </rcc>
  <rcc rId="9606" sId="2" odxf="1" dxf="1">
    <nc r="L117">
      <f>H117/G117-J117</f>
    </nc>
    <odxf>
      <numFmt numFmtId="0" formatCode="General"/>
    </odxf>
    <ndxf>
      <numFmt numFmtId="14" formatCode="0.00%"/>
    </ndxf>
  </rcc>
  <rcc rId="9607" sId="2" odxf="1" dxf="1">
    <nc r="L118">
      <f>H118/G118-J118</f>
    </nc>
    <odxf>
      <numFmt numFmtId="0" formatCode="General"/>
    </odxf>
    <ndxf>
      <numFmt numFmtId="14" formatCode="0.00%"/>
    </ndxf>
  </rcc>
  <rcc rId="9608" sId="2" odxf="1" dxf="1">
    <nc r="L119">
      <f>H119/G119-J119</f>
    </nc>
    <odxf>
      <numFmt numFmtId="0" formatCode="General"/>
    </odxf>
    <ndxf>
      <numFmt numFmtId="14" formatCode="0.00%"/>
    </ndxf>
  </rcc>
  <rcc rId="9609" sId="2" odxf="1" dxf="1">
    <nc r="L120">
      <f>H120/G120-J120</f>
    </nc>
    <odxf>
      <numFmt numFmtId="0" formatCode="General"/>
    </odxf>
    <ndxf>
      <numFmt numFmtId="14" formatCode="0.00%"/>
    </ndxf>
  </rcc>
  <rcc rId="9610" sId="2" odxf="1" dxf="1">
    <nc r="L121">
      <f>H121/G121-J121</f>
    </nc>
    <odxf>
      <numFmt numFmtId="0" formatCode="General"/>
    </odxf>
    <ndxf>
      <numFmt numFmtId="14" formatCode="0.00%"/>
    </ndxf>
  </rcc>
  <rcc rId="9611" sId="2" odxf="1" dxf="1">
    <nc r="L122">
      <f>H122/G122-J122</f>
    </nc>
    <odxf>
      <numFmt numFmtId="0" formatCode="General"/>
    </odxf>
    <ndxf>
      <numFmt numFmtId="14" formatCode="0.00%"/>
    </ndxf>
  </rcc>
  <rcc rId="9612" sId="2" odxf="1" dxf="1">
    <nc r="L123">
      <f>H123/G123-J123</f>
    </nc>
    <odxf>
      <numFmt numFmtId="0" formatCode="General"/>
    </odxf>
    <ndxf>
      <numFmt numFmtId="14" formatCode="0.00%"/>
    </ndxf>
  </rcc>
  <rcc rId="9613" sId="2" odxf="1" dxf="1">
    <nc r="L124">
      <f>H124/G124-J124</f>
    </nc>
    <odxf>
      <numFmt numFmtId="0" formatCode="General"/>
    </odxf>
    <ndxf>
      <numFmt numFmtId="14" formatCode="0.00%"/>
    </ndxf>
  </rcc>
  <rcc rId="9614" sId="2" odxf="1" dxf="1">
    <nc r="L125">
      <f>H125/G125-J125</f>
    </nc>
    <odxf>
      <numFmt numFmtId="0" formatCode="General"/>
    </odxf>
    <ndxf>
      <numFmt numFmtId="14" formatCode="0.00%"/>
    </ndxf>
  </rcc>
  <rcc rId="9615" sId="2" odxf="1" dxf="1">
    <nc r="L126">
      <f>H126/G126-J126</f>
    </nc>
    <odxf>
      <numFmt numFmtId="0" formatCode="General"/>
    </odxf>
    <ndxf>
      <numFmt numFmtId="14" formatCode="0.00%"/>
    </ndxf>
  </rcc>
  <rcc rId="9616" sId="2" odxf="1" dxf="1">
    <nc r="L127">
      <f>H127/G127-J127</f>
    </nc>
    <odxf>
      <numFmt numFmtId="0" formatCode="General"/>
    </odxf>
    <ndxf>
      <numFmt numFmtId="14" formatCode="0.00%"/>
    </ndxf>
  </rcc>
  <rcc rId="9617" sId="2" odxf="1" dxf="1">
    <nc r="L128">
      <f>H128/G128-J128</f>
    </nc>
    <odxf>
      <numFmt numFmtId="0" formatCode="General"/>
    </odxf>
    <ndxf>
      <numFmt numFmtId="14" formatCode="0.00%"/>
    </ndxf>
  </rcc>
  <rcc rId="9618" sId="2" odxf="1" dxf="1">
    <nc r="L129">
      <f>H129/G129-J129</f>
    </nc>
    <odxf>
      <numFmt numFmtId="0" formatCode="General"/>
    </odxf>
    <ndxf>
      <numFmt numFmtId="14" formatCode="0.00%"/>
    </ndxf>
  </rcc>
  <rcc rId="9619" sId="2" odxf="1" dxf="1">
    <nc r="L130">
      <f>H130/G130-J130</f>
    </nc>
    <odxf>
      <numFmt numFmtId="0" formatCode="General"/>
    </odxf>
    <ndxf>
      <numFmt numFmtId="14" formatCode="0.00%"/>
    </ndxf>
  </rcc>
  <rcc rId="9620" sId="2" odxf="1" dxf="1">
    <nc r="L131">
      <f>H131/G131-J131</f>
    </nc>
    <odxf>
      <numFmt numFmtId="0" formatCode="General"/>
    </odxf>
    <ndxf>
      <numFmt numFmtId="14" formatCode="0.00%"/>
    </ndxf>
  </rcc>
  <rcc rId="9621" sId="2" odxf="1" dxf="1">
    <nc r="L132">
      <f>H132/G132-J132</f>
    </nc>
    <odxf>
      <numFmt numFmtId="0" formatCode="General"/>
    </odxf>
    <ndxf>
      <numFmt numFmtId="14" formatCode="0.00%"/>
    </ndxf>
  </rcc>
  <rcc rId="9622" sId="2" odxf="1" dxf="1">
    <nc r="L133">
      <f>H133/G133-J133</f>
    </nc>
    <odxf>
      <numFmt numFmtId="0" formatCode="General"/>
    </odxf>
    <ndxf>
      <numFmt numFmtId="14" formatCode="0.00%"/>
    </ndxf>
  </rcc>
  <rcc rId="9623" sId="2" odxf="1" dxf="1">
    <nc r="L134">
      <f>H134/G134-J134</f>
    </nc>
    <odxf>
      <numFmt numFmtId="0" formatCode="General"/>
    </odxf>
    <ndxf>
      <numFmt numFmtId="14" formatCode="0.00%"/>
    </ndxf>
  </rcc>
  <rcc rId="9624" sId="2" odxf="1" dxf="1">
    <nc r="L135">
      <f>H135/G135-J135</f>
    </nc>
    <odxf>
      <numFmt numFmtId="0" formatCode="General"/>
    </odxf>
    <ndxf>
      <numFmt numFmtId="14" formatCode="0.00%"/>
    </ndxf>
  </rcc>
  <rcc rId="9625" sId="2" odxf="1" dxf="1">
    <nc r="L136">
      <f>H136/G136-J136</f>
    </nc>
    <odxf>
      <numFmt numFmtId="0" formatCode="General"/>
    </odxf>
    <ndxf>
      <numFmt numFmtId="14" formatCode="0.00%"/>
    </ndxf>
  </rcc>
  <rcc rId="9626" sId="2" odxf="1" dxf="1">
    <nc r="L137">
      <f>H137/G137-J137</f>
    </nc>
    <odxf>
      <numFmt numFmtId="0" formatCode="General"/>
    </odxf>
    <ndxf>
      <numFmt numFmtId="14" formatCode="0.00%"/>
    </ndxf>
  </rcc>
  <rcc rId="9627" sId="2" odxf="1" dxf="1">
    <nc r="L138">
      <f>H138/G138-J138</f>
    </nc>
    <odxf>
      <numFmt numFmtId="0" formatCode="General"/>
    </odxf>
    <ndxf>
      <numFmt numFmtId="14" formatCode="0.00%"/>
    </ndxf>
  </rcc>
  <rcc rId="9628" sId="2" odxf="1" dxf="1">
    <nc r="L139">
      <f>H139/G139-J139</f>
    </nc>
    <odxf>
      <numFmt numFmtId="0" formatCode="General"/>
    </odxf>
    <ndxf>
      <numFmt numFmtId="14" formatCode="0.00%"/>
    </ndxf>
  </rcc>
  <rcc rId="9629" sId="2" odxf="1" dxf="1">
    <nc r="L140">
      <f>H140/G140-J140</f>
    </nc>
    <odxf>
      <numFmt numFmtId="0" formatCode="General"/>
    </odxf>
    <ndxf>
      <numFmt numFmtId="14" formatCode="0.00%"/>
    </ndxf>
  </rcc>
  <rcc rId="9630" sId="2" odxf="1" dxf="1">
    <nc r="L141">
      <f>H141/G141-J141</f>
    </nc>
    <odxf>
      <numFmt numFmtId="0" formatCode="General"/>
    </odxf>
    <ndxf>
      <numFmt numFmtId="14" formatCode="0.00%"/>
    </ndxf>
  </rcc>
  <rcc rId="9631" sId="2" odxf="1" dxf="1">
    <nc r="L142">
      <f>H142/G142-J142</f>
    </nc>
    <odxf>
      <numFmt numFmtId="0" formatCode="General"/>
    </odxf>
    <ndxf>
      <numFmt numFmtId="14" formatCode="0.00%"/>
    </ndxf>
  </rcc>
  <rcc rId="9632" sId="2" odxf="1" dxf="1">
    <nc r="L143">
      <f>H143/G143-J143</f>
    </nc>
    <odxf>
      <numFmt numFmtId="0" formatCode="General"/>
    </odxf>
    <ndxf>
      <numFmt numFmtId="14" formatCode="0.00%"/>
    </ndxf>
  </rcc>
  <rcc rId="9633" sId="2" odxf="1" dxf="1">
    <nc r="L144">
      <f>H144/G144-J144</f>
    </nc>
    <odxf>
      <numFmt numFmtId="0" formatCode="General"/>
    </odxf>
    <ndxf>
      <numFmt numFmtId="14" formatCode="0.00%"/>
    </ndxf>
  </rcc>
  <rcc rId="9634" sId="2" odxf="1" dxf="1">
    <nc r="L145">
      <f>H145/G145-J145</f>
    </nc>
    <odxf>
      <numFmt numFmtId="0" formatCode="General"/>
    </odxf>
    <ndxf>
      <numFmt numFmtId="14" formatCode="0.00%"/>
    </ndxf>
  </rcc>
  <rcc rId="9635" sId="2" odxf="1" dxf="1">
    <nc r="L146">
      <f>H146/G146-J146</f>
    </nc>
    <odxf>
      <numFmt numFmtId="0" formatCode="General"/>
    </odxf>
    <ndxf>
      <numFmt numFmtId="14" formatCode="0.00%"/>
    </ndxf>
  </rcc>
  <rcc rId="9636" sId="2" odxf="1" dxf="1">
    <nc r="L147">
      <f>H147/G147-J147</f>
    </nc>
    <odxf>
      <numFmt numFmtId="0" formatCode="General"/>
    </odxf>
    <ndxf>
      <numFmt numFmtId="14" formatCode="0.00%"/>
    </ndxf>
  </rcc>
  <rcc rId="9637" sId="2" odxf="1" dxf="1">
    <nc r="L148">
      <f>H148/G148-J148</f>
    </nc>
    <odxf>
      <numFmt numFmtId="0" formatCode="General"/>
    </odxf>
    <ndxf>
      <numFmt numFmtId="14" formatCode="0.00%"/>
    </ndxf>
  </rcc>
  <rcc rId="9638" sId="2" odxf="1" dxf="1">
    <nc r="L149">
      <f>H149/G149-J149</f>
    </nc>
    <odxf>
      <numFmt numFmtId="0" formatCode="General"/>
    </odxf>
    <ndxf>
      <numFmt numFmtId="14" formatCode="0.00%"/>
    </ndxf>
  </rcc>
  <rcc rId="9639" sId="2" odxf="1" dxf="1">
    <nc r="L150">
      <f>H150/G150-J150</f>
    </nc>
    <odxf>
      <numFmt numFmtId="0" formatCode="General"/>
    </odxf>
    <ndxf>
      <numFmt numFmtId="14" formatCode="0.00%"/>
    </ndxf>
  </rcc>
  <rcc rId="9640" sId="2" odxf="1" dxf="1">
    <nc r="L151">
      <f>H151/G151-J151</f>
    </nc>
    <odxf>
      <numFmt numFmtId="0" formatCode="General"/>
    </odxf>
    <ndxf>
      <numFmt numFmtId="14" formatCode="0.00%"/>
    </ndxf>
  </rcc>
  <rcc rId="9641" sId="2" odxf="1" dxf="1">
    <nc r="L152">
      <f>H152/G152-J152</f>
    </nc>
    <odxf>
      <numFmt numFmtId="0" formatCode="General"/>
    </odxf>
    <ndxf>
      <numFmt numFmtId="14" formatCode="0.00%"/>
    </ndxf>
  </rcc>
  <rcc rId="9642" sId="2" odxf="1" dxf="1">
    <nc r="L153">
      <f>H153/G153-J153</f>
    </nc>
    <odxf>
      <numFmt numFmtId="0" formatCode="General"/>
    </odxf>
    <ndxf>
      <numFmt numFmtId="14" formatCode="0.00%"/>
    </ndxf>
  </rcc>
  <rcc rId="9643" sId="2" odxf="1" dxf="1">
    <nc r="L154">
      <f>H154/G154-J154</f>
    </nc>
    <odxf>
      <numFmt numFmtId="0" formatCode="General"/>
    </odxf>
    <ndxf>
      <numFmt numFmtId="14" formatCode="0.00%"/>
    </ndxf>
  </rcc>
  <rcc rId="9644" sId="2" odxf="1" dxf="1">
    <nc r="L155">
      <f>H155/G155-J155</f>
    </nc>
    <odxf>
      <numFmt numFmtId="0" formatCode="General"/>
    </odxf>
    <ndxf>
      <numFmt numFmtId="14" formatCode="0.00%"/>
    </ndxf>
  </rcc>
  <rcc rId="9645" sId="2" odxf="1" dxf="1">
    <nc r="L156">
      <f>H156/G156-J156</f>
    </nc>
    <odxf>
      <numFmt numFmtId="0" formatCode="General"/>
    </odxf>
    <ndxf>
      <numFmt numFmtId="14" formatCode="0.00%"/>
    </ndxf>
  </rcc>
  <rcc rId="9646" sId="2" odxf="1" dxf="1">
    <nc r="L157">
      <f>H157/G157-J157</f>
    </nc>
    <odxf>
      <numFmt numFmtId="0" formatCode="General"/>
    </odxf>
    <ndxf>
      <numFmt numFmtId="14" formatCode="0.00%"/>
    </ndxf>
  </rcc>
  <rcc rId="9647" sId="2" odxf="1" dxf="1">
    <nc r="L158">
      <f>H158/G158-J158</f>
    </nc>
    <odxf>
      <numFmt numFmtId="0" formatCode="General"/>
    </odxf>
    <ndxf>
      <numFmt numFmtId="14" formatCode="0.00%"/>
    </ndxf>
  </rcc>
  <rcc rId="9648" sId="2" odxf="1" dxf="1">
    <nc r="L159">
      <f>H159/G159-J159</f>
    </nc>
    <odxf>
      <numFmt numFmtId="0" formatCode="General"/>
    </odxf>
    <ndxf>
      <numFmt numFmtId="14" formatCode="0.00%"/>
    </ndxf>
  </rcc>
  <rcc rId="9649" sId="2" odxf="1" dxf="1">
    <nc r="L160">
      <f>H160/G160-J160</f>
    </nc>
    <odxf>
      <numFmt numFmtId="0" formatCode="General"/>
    </odxf>
    <ndxf>
      <numFmt numFmtId="14" formatCode="0.00%"/>
    </ndxf>
  </rcc>
  <rcc rId="9650" sId="2" odxf="1" dxf="1">
    <nc r="L161">
      <f>H161/G161-J161</f>
    </nc>
    <odxf>
      <numFmt numFmtId="0" formatCode="General"/>
    </odxf>
    <ndxf>
      <numFmt numFmtId="14" formatCode="0.00%"/>
    </ndxf>
  </rcc>
  <rcc rId="9651" sId="2" odxf="1" dxf="1">
    <nc r="L162">
      <f>H162/G162-J162</f>
    </nc>
    <odxf>
      <numFmt numFmtId="0" formatCode="General"/>
    </odxf>
    <ndxf>
      <numFmt numFmtId="14" formatCode="0.00%"/>
    </ndxf>
  </rcc>
  <rcc rId="9652" sId="2" odxf="1" dxf="1">
    <nc r="L163">
      <f>H163/G163-J163</f>
    </nc>
    <odxf>
      <numFmt numFmtId="0" formatCode="General"/>
    </odxf>
    <ndxf>
      <numFmt numFmtId="14" formatCode="0.00%"/>
    </ndxf>
  </rcc>
  <rcc rId="9653" sId="2" odxf="1" dxf="1">
    <nc r="L164">
      <f>H164/G164-J164</f>
    </nc>
    <odxf>
      <numFmt numFmtId="0" formatCode="General"/>
    </odxf>
    <ndxf>
      <numFmt numFmtId="14" formatCode="0.00%"/>
    </ndxf>
  </rcc>
  <rcc rId="9654" sId="2" odxf="1" dxf="1">
    <nc r="L165">
      <f>H165/G165-J165</f>
    </nc>
    <odxf>
      <numFmt numFmtId="0" formatCode="General"/>
    </odxf>
    <ndxf>
      <numFmt numFmtId="14" formatCode="0.00%"/>
    </ndxf>
  </rcc>
  <rcc rId="9655" sId="2" odxf="1" dxf="1">
    <nc r="L166">
      <f>H166/G166-J166</f>
    </nc>
    <odxf>
      <numFmt numFmtId="0" formatCode="General"/>
    </odxf>
    <ndxf>
      <numFmt numFmtId="14" formatCode="0.00%"/>
    </ndxf>
  </rcc>
  <rcc rId="9656" sId="2" odxf="1" dxf="1">
    <nc r="L167">
      <f>H167/G167-J167</f>
    </nc>
    <odxf>
      <numFmt numFmtId="0" formatCode="General"/>
    </odxf>
    <ndxf>
      <numFmt numFmtId="14" formatCode="0.00%"/>
    </ndxf>
  </rcc>
  <rcc rId="9657" sId="2" odxf="1" dxf="1">
    <nc r="L168">
      <f>H168/G168-J168</f>
    </nc>
    <odxf>
      <numFmt numFmtId="0" formatCode="General"/>
    </odxf>
    <ndxf>
      <numFmt numFmtId="14" formatCode="0.00%"/>
    </ndxf>
  </rcc>
  <rcc rId="9658" sId="2" odxf="1" dxf="1">
    <nc r="L169">
      <f>H169/G169-J169</f>
    </nc>
    <odxf>
      <numFmt numFmtId="0" formatCode="General"/>
    </odxf>
    <ndxf>
      <numFmt numFmtId="14" formatCode="0.00%"/>
    </ndxf>
  </rcc>
  <rcc rId="9659" sId="2" odxf="1" dxf="1">
    <nc r="L170">
      <f>H170/G170-J170</f>
    </nc>
    <odxf>
      <numFmt numFmtId="0" formatCode="General"/>
    </odxf>
    <ndxf>
      <numFmt numFmtId="14" formatCode="0.00%"/>
    </ndxf>
  </rcc>
  <rcc rId="9660" sId="2" odxf="1" dxf="1">
    <nc r="L171">
      <f>H171/G171-J171</f>
    </nc>
    <odxf>
      <numFmt numFmtId="0" formatCode="General"/>
    </odxf>
    <ndxf>
      <numFmt numFmtId="14" formatCode="0.00%"/>
    </ndxf>
  </rcc>
  <rcc rId="9661" sId="2" odxf="1" dxf="1">
    <nc r="L172">
      <f>H172/G172-J172</f>
    </nc>
    <odxf>
      <numFmt numFmtId="0" formatCode="General"/>
    </odxf>
    <ndxf>
      <numFmt numFmtId="14" formatCode="0.00%"/>
    </ndxf>
  </rcc>
  <rcc rId="9662" sId="2" odxf="1" dxf="1">
    <nc r="L173">
      <f>H173/G173-J173</f>
    </nc>
    <odxf>
      <numFmt numFmtId="0" formatCode="General"/>
    </odxf>
    <ndxf>
      <numFmt numFmtId="14" formatCode="0.00%"/>
    </ndxf>
  </rcc>
  <rcc rId="9663" sId="2" odxf="1" dxf="1">
    <nc r="L174">
      <f>H174/G174-J174</f>
    </nc>
    <odxf>
      <numFmt numFmtId="0" formatCode="General"/>
    </odxf>
    <ndxf>
      <numFmt numFmtId="14" formatCode="0.00%"/>
    </ndxf>
  </rcc>
  <rcc rId="9664" sId="2" odxf="1" dxf="1">
    <nc r="L175">
      <f>H175/G175-J175</f>
    </nc>
    <odxf>
      <numFmt numFmtId="0" formatCode="General"/>
    </odxf>
    <ndxf>
      <numFmt numFmtId="14" formatCode="0.00%"/>
    </ndxf>
  </rcc>
  <rcc rId="9665" sId="2" odxf="1" dxf="1">
    <nc r="L176">
      <f>H176/G176-J176</f>
    </nc>
    <odxf>
      <numFmt numFmtId="0" formatCode="General"/>
    </odxf>
    <ndxf>
      <numFmt numFmtId="14" formatCode="0.00%"/>
    </ndxf>
  </rcc>
  <rcc rId="9666" sId="2" odxf="1" dxf="1">
    <nc r="L177">
      <f>H177/G177-J177</f>
    </nc>
    <odxf>
      <numFmt numFmtId="0" formatCode="General"/>
    </odxf>
    <ndxf>
      <numFmt numFmtId="14" formatCode="0.00%"/>
    </ndxf>
  </rcc>
  <rcc rId="9667" sId="2" odxf="1" dxf="1">
    <nc r="L178">
      <f>H178/G178-J178</f>
    </nc>
    <odxf>
      <numFmt numFmtId="0" formatCode="General"/>
    </odxf>
    <ndxf>
      <numFmt numFmtId="14" formatCode="0.00%"/>
    </ndxf>
  </rcc>
  <rcc rId="9668" sId="2" odxf="1" dxf="1">
    <nc r="L179">
      <f>H179/G179-J179</f>
    </nc>
    <odxf>
      <numFmt numFmtId="0" formatCode="General"/>
    </odxf>
    <ndxf>
      <numFmt numFmtId="14" formatCode="0.00%"/>
    </ndxf>
  </rcc>
  <rcc rId="9669" sId="2" odxf="1" dxf="1">
    <nc r="L180">
      <f>H180/G180-J180</f>
    </nc>
    <odxf>
      <numFmt numFmtId="0" formatCode="General"/>
    </odxf>
    <ndxf>
      <numFmt numFmtId="14" formatCode="0.00%"/>
    </ndxf>
  </rcc>
  <rcc rId="9670" sId="2" odxf="1" dxf="1">
    <nc r="L181">
      <f>H181/G181-J181</f>
    </nc>
    <odxf>
      <numFmt numFmtId="0" formatCode="General"/>
    </odxf>
    <ndxf>
      <numFmt numFmtId="14" formatCode="0.00%"/>
    </ndxf>
  </rcc>
  <rcc rId="9671" sId="2" odxf="1" dxf="1">
    <nc r="L182">
      <f>H182/G182-J182</f>
    </nc>
    <odxf>
      <numFmt numFmtId="0" formatCode="General"/>
    </odxf>
    <ndxf>
      <numFmt numFmtId="14" formatCode="0.00%"/>
    </ndxf>
  </rcc>
  <rcc rId="9672" sId="2" odxf="1" dxf="1">
    <nc r="L183">
      <f>H183/G183-J183</f>
    </nc>
    <odxf>
      <numFmt numFmtId="0" formatCode="General"/>
    </odxf>
    <ndxf>
      <numFmt numFmtId="14" formatCode="0.00%"/>
    </ndxf>
  </rcc>
  <rcc rId="9673" sId="2" odxf="1" dxf="1">
    <nc r="L184">
      <f>H184/G184-J184</f>
    </nc>
    <odxf>
      <numFmt numFmtId="0" formatCode="General"/>
    </odxf>
    <ndxf>
      <numFmt numFmtId="14" formatCode="0.00%"/>
    </ndxf>
  </rcc>
  <rcc rId="9674" sId="2" odxf="1" dxf="1">
    <nc r="L185">
      <f>H185/G185-J185</f>
    </nc>
    <odxf>
      <numFmt numFmtId="0" formatCode="General"/>
    </odxf>
    <ndxf>
      <numFmt numFmtId="14" formatCode="0.00%"/>
    </ndxf>
  </rcc>
  <rcc rId="9675" sId="2" odxf="1" dxf="1">
    <nc r="L186">
      <f>H186/G186-J186</f>
    </nc>
    <odxf>
      <numFmt numFmtId="0" formatCode="General"/>
    </odxf>
    <ndxf>
      <numFmt numFmtId="14" formatCode="0.00%"/>
    </ndxf>
  </rcc>
  <rcc rId="9676" sId="2" odxf="1" dxf="1">
    <nc r="L187">
      <f>H187/G187-J187</f>
    </nc>
    <odxf>
      <numFmt numFmtId="0" formatCode="General"/>
    </odxf>
    <ndxf>
      <numFmt numFmtId="14" formatCode="0.00%"/>
    </ndxf>
  </rcc>
  <rcc rId="9677" sId="2" odxf="1" dxf="1">
    <nc r="L188">
      <f>H188/G188-J188</f>
    </nc>
    <odxf>
      <numFmt numFmtId="0" formatCode="General"/>
    </odxf>
    <ndxf>
      <numFmt numFmtId="14" formatCode="0.00%"/>
    </ndxf>
  </rcc>
  <rcc rId="9678" sId="2" odxf="1" dxf="1">
    <nc r="L189">
      <f>H189/G189-J189</f>
    </nc>
    <odxf>
      <numFmt numFmtId="0" formatCode="General"/>
    </odxf>
    <ndxf>
      <numFmt numFmtId="14" formatCode="0.00%"/>
    </ndxf>
  </rcc>
  <rcc rId="9679" sId="2" odxf="1" dxf="1">
    <nc r="L190">
      <f>H190/G190-J190</f>
    </nc>
    <odxf>
      <numFmt numFmtId="0" formatCode="General"/>
    </odxf>
    <ndxf>
      <numFmt numFmtId="14" formatCode="0.00%"/>
    </ndxf>
  </rcc>
  <rcc rId="9680" sId="2" odxf="1" dxf="1">
    <nc r="L191">
      <f>H191/G191-J191</f>
    </nc>
    <odxf>
      <numFmt numFmtId="0" formatCode="General"/>
    </odxf>
    <ndxf>
      <numFmt numFmtId="14" formatCode="0.00%"/>
    </ndxf>
  </rcc>
  <rcc rId="9681" sId="2" odxf="1" dxf="1">
    <nc r="L192">
      <f>H192/G192-J192</f>
    </nc>
    <odxf>
      <numFmt numFmtId="0" formatCode="General"/>
    </odxf>
    <ndxf>
      <numFmt numFmtId="14" formatCode="0.00%"/>
    </ndxf>
  </rcc>
  <rcc rId="9682" sId="2" odxf="1" dxf="1">
    <nc r="L193">
      <f>H193/G193-J193</f>
    </nc>
    <odxf>
      <numFmt numFmtId="0" formatCode="General"/>
    </odxf>
    <ndxf>
      <numFmt numFmtId="14" formatCode="0.00%"/>
    </ndxf>
  </rcc>
  <rcc rId="9683" sId="2" odxf="1" dxf="1">
    <nc r="L194">
      <f>H194/G194-J194</f>
    </nc>
    <odxf>
      <numFmt numFmtId="0" formatCode="General"/>
    </odxf>
    <ndxf>
      <numFmt numFmtId="14" formatCode="0.00%"/>
    </ndxf>
  </rcc>
  <rcc rId="9684" sId="2" odxf="1" dxf="1">
    <nc r="L195">
      <f>H195/G195-J195</f>
    </nc>
    <odxf>
      <numFmt numFmtId="0" formatCode="General"/>
    </odxf>
    <ndxf>
      <numFmt numFmtId="14" formatCode="0.00%"/>
    </ndxf>
  </rcc>
  <rcc rId="9685" sId="2" odxf="1" dxf="1">
    <nc r="L196">
      <f>H196/G196-J196</f>
    </nc>
    <odxf>
      <numFmt numFmtId="0" formatCode="General"/>
    </odxf>
    <ndxf>
      <numFmt numFmtId="14" formatCode="0.00%"/>
    </ndxf>
  </rcc>
  <rcc rId="9686" sId="2" odxf="1" dxf="1">
    <nc r="L197">
      <f>H197/G197-J197</f>
    </nc>
    <odxf>
      <numFmt numFmtId="0" formatCode="General"/>
    </odxf>
    <ndxf>
      <numFmt numFmtId="14" formatCode="0.00%"/>
    </ndxf>
  </rcc>
  <rcc rId="9687" sId="2" odxf="1" dxf="1">
    <nc r="L198">
      <f>H198/G198-J198</f>
    </nc>
    <odxf>
      <numFmt numFmtId="0" formatCode="General"/>
    </odxf>
    <ndxf>
      <numFmt numFmtId="14" formatCode="0.00%"/>
    </ndxf>
  </rcc>
  <rcc rId="9688" sId="2" odxf="1" dxf="1">
    <nc r="L199">
      <f>H199/G199-J199</f>
    </nc>
    <odxf>
      <numFmt numFmtId="0" formatCode="General"/>
    </odxf>
    <ndxf>
      <numFmt numFmtId="14" formatCode="0.00%"/>
    </ndxf>
  </rcc>
  <rcc rId="9689" sId="2" odxf="1" dxf="1">
    <nc r="L200">
      <f>H200/G200-J200</f>
    </nc>
    <odxf>
      <numFmt numFmtId="0" formatCode="General"/>
    </odxf>
    <ndxf>
      <numFmt numFmtId="14" formatCode="0.00%"/>
    </ndxf>
  </rcc>
  <rcc rId="9690" sId="2" odxf="1" dxf="1">
    <nc r="L201">
      <f>H201/G201-J201</f>
    </nc>
    <odxf>
      <numFmt numFmtId="0" formatCode="General"/>
    </odxf>
    <ndxf>
      <numFmt numFmtId="14" formatCode="0.00%"/>
    </ndxf>
  </rcc>
  <rcc rId="9691" sId="2" odxf="1" dxf="1">
    <nc r="L202">
      <f>H202/G202-J202</f>
    </nc>
    <odxf>
      <numFmt numFmtId="0" formatCode="General"/>
    </odxf>
    <ndxf>
      <numFmt numFmtId="14" formatCode="0.00%"/>
    </ndxf>
  </rcc>
  <rcc rId="9692" sId="2" odxf="1" dxf="1">
    <nc r="L203">
      <f>H203/G203-J203</f>
    </nc>
    <odxf>
      <numFmt numFmtId="0" formatCode="General"/>
    </odxf>
    <ndxf>
      <numFmt numFmtId="14" formatCode="0.00%"/>
    </ndxf>
  </rcc>
  <rcc rId="9693" sId="2" odxf="1" dxf="1">
    <nc r="L204">
      <f>H204/G204-J204</f>
    </nc>
    <odxf>
      <numFmt numFmtId="0" formatCode="General"/>
    </odxf>
    <ndxf>
      <numFmt numFmtId="14" formatCode="0.00%"/>
    </ndxf>
  </rcc>
  <rcc rId="9694" sId="2" odxf="1" dxf="1">
    <nc r="L205">
      <f>H205/G205-J205</f>
    </nc>
    <odxf>
      <numFmt numFmtId="0" formatCode="General"/>
    </odxf>
    <ndxf>
      <numFmt numFmtId="14" formatCode="0.00%"/>
    </ndxf>
  </rcc>
  <rcc rId="9695" sId="2" odxf="1" dxf="1">
    <nc r="L206">
      <f>H206/G206-J206</f>
    </nc>
    <odxf>
      <numFmt numFmtId="0" formatCode="General"/>
    </odxf>
    <ndxf>
      <numFmt numFmtId="14" formatCode="0.00%"/>
    </ndxf>
  </rcc>
  <rcc rId="9696" sId="2" odxf="1" dxf="1">
    <nc r="L207">
      <f>H207/G207-J207</f>
    </nc>
    <odxf>
      <numFmt numFmtId="0" formatCode="General"/>
    </odxf>
    <ndxf>
      <numFmt numFmtId="14" formatCode="0.00%"/>
    </ndxf>
  </rcc>
  <rcc rId="9697" sId="2" odxf="1" dxf="1">
    <nc r="L208">
      <f>H208/G208-J208</f>
    </nc>
    <odxf>
      <numFmt numFmtId="0" formatCode="General"/>
    </odxf>
    <ndxf>
      <numFmt numFmtId="14" formatCode="0.00%"/>
    </ndxf>
  </rcc>
  <rcc rId="9698" sId="2" odxf="1" dxf="1">
    <nc r="L209">
      <f>H209/G209-J209</f>
    </nc>
    <odxf>
      <numFmt numFmtId="0" formatCode="General"/>
    </odxf>
    <ndxf>
      <numFmt numFmtId="14" formatCode="0.00%"/>
    </ndxf>
  </rcc>
  <rcc rId="9699" sId="2" odxf="1" dxf="1">
    <nc r="L210">
      <f>H210/G210-J210</f>
    </nc>
    <odxf>
      <numFmt numFmtId="0" formatCode="General"/>
    </odxf>
    <ndxf>
      <numFmt numFmtId="14" formatCode="0.00%"/>
    </ndxf>
  </rcc>
  <rcc rId="9700" sId="2" odxf="1" dxf="1">
    <nc r="L211">
      <f>H211/G211-J211</f>
    </nc>
    <odxf>
      <numFmt numFmtId="0" formatCode="General"/>
    </odxf>
    <ndxf>
      <numFmt numFmtId="14" formatCode="0.00%"/>
    </ndxf>
  </rcc>
  <rcc rId="9701" sId="2" odxf="1" dxf="1">
    <nc r="L212">
      <f>H212/G212-J212</f>
    </nc>
    <odxf>
      <numFmt numFmtId="0" formatCode="General"/>
    </odxf>
    <ndxf>
      <numFmt numFmtId="14" formatCode="0.00%"/>
    </ndxf>
  </rcc>
  <rcc rId="9702" sId="2" odxf="1" dxf="1">
    <nc r="L213">
      <f>H213/G213-J213</f>
    </nc>
    <odxf>
      <numFmt numFmtId="0" formatCode="General"/>
    </odxf>
    <ndxf>
      <numFmt numFmtId="14" formatCode="0.00%"/>
    </ndxf>
  </rcc>
  <rcc rId="9703" sId="2" odxf="1" dxf="1">
    <nc r="L214">
      <f>H214/G214-J214</f>
    </nc>
    <odxf>
      <numFmt numFmtId="0" formatCode="General"/>
    </odxf>
    <ndxf>
      <numFmt numFmtId="14" formatCode="0.00%"/>
    </ndxf>
  </rcc>
  <rcc rId="9704" sId="2" odxf="1" dxf="1">
    <nc r="L215">
      <f>H215/G215-J215</f>
    </nc>
    <odxf>
      <numFmt numFmtId="0" formatCode="General"/>
    </odxf>
    <ndxf>
      <numFmt numFmtId="14" formatCode="0.00%"/>
    </ndxf>
  </rcc>
  <rcc rId="9705" sId="2" odxf="1" dxf="1">
    <nc r="L216">
      <f>H216/G216-J216</f>
    </nc>
    <odxf>
      <numFmt numFmtId="0" formatCode="General"/>
    </odxf>
    <ndxf>
      <numFmt numFmtId="14" formatCode="0.00%"/>
    </ndxf>
  </rcc>
  <rcc rId="9706" sId="2" odxf="1" dxf="1">
    <nc r="L217">
      <f>H217/G217-J217</f>
    </nc>
    <odxf>
      <numFmt numFmtId="0" formatCode="General"/>
    </odxf>
    <ndxf>
      <numFmt numFmtId="14" formatCode="0.00%"/>
    </ndxf>
  </rcc>
  <rcc rId="9707" sId="2" odxf="1" dxf="1">
    <nc r="L218">
      <f>H218/G218-J218</f>
    </nc>
    <odxf>
      <numFmt numFmtId="0" formatCode="General"/>
    </odxf>
    <ndxf>
      <numFmt numFmtId="14" formatCode="0.00%"/>
    </ndxf>
  </rcc>
  <rcc rId="9708" sId="2" odxf="1" dxf="1">
    <nc r="L219">
      <f>H219/G219-J219</f>
    </nc>
    <odxf>
      <numFmt numFmtId="0" formatCode="General"/>
    </odxf>
    <ndxf>
      <numFmt numFmtId="14" formatCode="0.00%"/>
    </ndxf>
  </rcc>
  <rcc rId="9709" sId="2" odxf="1" dxf="1">
    <nc r="L220">
      <f>H220/G220-J220</f>
    </nc>
    <odxf>
      <numFmt numFmtId="0" formatCode="General"/>
    </odxf>
    <ndxf>
      <numFmt numFmtId="14" formatCode="0.00%"/>
    </ndxf>
  </rcc>
  <rcc rId="9710" sId="2" odxf="1" dxf="1">
    <nc r="L221">
      <f>H221/G221-J221</f>
    </nc>
    <odxf>
      <numFmt numFmtId="0" formatCode="General"/>
    </odxf>
    <ndxf>
      <numFmt numFmtId="14" formatCode="0.00%"/>
    </ndxf>
  </rcc>
  <rcc rId="9711" sId="2" odxf="1" dxf="1">
    <nc r="L222">
      <f>H222/G222-J222</f>
    </nc>
    <odxf>
      <numFmt numFmtId="0" formatCode="General"/>
    </odxf>
    <ndxf>
      <numFmt numFmtId="14" formatCode="0.00%"/>
    </ndxf>
  </rcc>
  <rcc rId="9712" sId="2" odxf="1" dxf="1">
    <nc r="L223">
      <f>H223/G223-J223</f>
    </nc>
    <odxf>
      <numFmt numFmtId="0" formatCode="General"/>
    </odxf>
    <ndxf>
      <numFmt numFmtId="14" formatCode="0.00%"/>
    </ndxf>
  </rcc>
  <rcc rId="9713" sId="2" odxf="1" dxf="1">
    <nc r="L224">
      <f>H224/G224-J224</f>
    </nc>
    <odxf>
      <numFmt numFmtId="0" formatCode="General"/>
    </odxf>
    <ndxf>
      <numFmt numFmtId="14" formatCode="0.00%"/>
    </ndxf>
  </rcc>
  <rcc rId="9714" sId="2" odxf="1" dxf="1">
    <nc r="L225">
      <f>H225/G225-J225</f>
    </nc>
    <odxf>
      <numFmt numFmtId="0" formatCode="General"/>
    </odxf>
    <ndxf>
      <numFmt numFmtId="14" formatCode="0.00%"/>
    </ndxf>
  </rcc>
  <rcc rId="9715" sId="2" odxf="1" dxf="1">
    <nc r="L226">
      <f>H226/G226-J226</f>
    </nc>
    <odxf>
      <numFmt numFmtId="0" formatCode="General"/>
    </odxf>
    <ndxf>
      <numFmt numFmtId="14" formatCode="0.00%"/>
    </ndxf>
  </rcc>
  <rcc rId="9716" sId="2" odxf="1" dxf="1">
    <nc r="L227">
      <f>H227/G227-J227</f>
    </nc>
    <odxf>
      <numFmt numFmtId="0" formatCode="General"/>
    </odxf>
    <ndxf>
      <numFmt numFmtId="14" formatCode="0.00%"/>
    </ndxf>
  </rcc>
  <rcc rId="9717" sId="2" odxf="1" dxf="1">
    <nc r="L228">
      <f>H228/G228-J228</f>
    </nc>
    <odxf>
      <numFmt numFmtId="0" formatCode="General"/>
    </odxf>
    <ndxf>
      <numFmt numFmtId="14" formatCode="0.00%"/>
    </ndxf>
  </rcc>
  <rcc rId="9718" sId="2" odxf="1" dxf="1">
    <nc r="L229">
      <f>H229/G229-J229</f>
    </nc>
    <odxf>
      <numFmt numFmtId="0" formatCode="General"/>
    </odxf>
    <ndxf>
      <numFmt numFmtId="14" formatCode="0.00%"/>
    </ndxf>
  </rcc>
  <rcc rId="9719" sId="2" odxf="1" dxf="1">
    <nc r="L230">
      <f>H230/G230-J230</f>
    </nc>
    <odxf>
      <numFmt numFmtId="0" formatCode="General"/>
    </odxf>
    <ndxf>
      <numFmt numFmtId="14" formatCode="0.00%"/>
    </ndxf>
  </rcc>
  <rcc rId="9720" sId="2" odxf="1" dxf="1">
    <nc r="L231">
      <f>H231/G231-J231</f>
    </nc>
    <odxf>
      <numFmt numFmtId="0" formatCode="General"/>
    </odxf>
    <ndxf>
      <numFmt numFmtId="14" formatCode="0.00%"/>
    </ndxf>
  </rcc>
  <rcc rId="9721" sId="2" odxf="1" dxf="1">
    <nc r="L232">
      <f>H232/G232-J232</f>
    </nc>
    <odxf>
      <numFmt numFmtId="0" formatCode="General"/>
    </odxf>
    <ndxf>
      <numFmt numFmtId="14" formatCode="0.00%"/>
    </ndxf>
  </rcc>
  <rcc rId="9722" sId="2" odxf="1" dxf="1">
    <nc r="L233">
      <f>H233/G233-J233</f>
    </nc>
    <odxf>
      <numFmt numFmtId="0" formatCode="General"/>
    </odxf>
    <ndxf>
      <numFmt numFmtId="14" formatCode="0.00%"/>
    </ndxf>
  </rcc>
  <rcc rId="9723" sId="2" odxf="1" dxf="1">
    <nc r="L234">
      <f>H234/G234-J234</f>
    </nc>
    <odxf>
      <numFmt numFmtId="0" formatCode="General"/>
    </odxf>
    <ndxf>
      <numFmt numFmtId="14" formatCode="0.00%"/>
    </ndxf>
  </rcc>
  <rcc rId="9724" sId="2" odxf="1" dxf="1">
    <nc r="L235">
      <f>H235/G235-J235</f>
    </nc>
    <odxf>
      <numFmt numFmtId="0" formatCode="General"/>
    </odxf>
    <ndxf>
      <numFmt numFmtId="14" formatCode="0.00%"/>
    </ndxf>
  </rcc>
  <rcc rId="9725" sId="2" odxf="1" dxf="1">
    <nc r="L236">
      <f>H236/G236-J236</f>
    </nc>
    <odxf>
      <numFmt numFmtId="0" formatCode="General"/>
    </odxf>
    <ndxf>
      <numFmt numFmtId="14" formatCode="0.00%"/>
    </ndxf>
  </rcc>
  <rcc rId="9726" sId="2" odxf="1" dxf="1">
    <nc r="L237">
      <f>H237/G237-J237</f>
    </nc>
    <odxf>
      <numFmt numFmtId="0" formatCode="General"/>
    </odxf>
    <ndxf>
      <numFmt numFmtId="14" formatCode="0.00%"/>
    </ndxf>
  </rcc>
  <rcc rId="9727" sId="2" odxf="1" dxf="1">
    <nc r="L238">
      <f>H238/G238-J238</f>
    </nc>
    <odxf>
      <numFmt numFmtId="0" formatCode="General"/>
    </odxf>
    <ndxf>
      <numFmt numFmtId="14" formatCode="0.00%"/>
    </ndxf>
  </rcc>
  <rcc rId="9728" sId="2" odxf="1" dxf="1">
    <nc r="L239">
      <f>H239/G239-J239</f>
    </nc>
    <odxf>
      <numFmt numFmtId="0" formatCode="General"/>
    </odxf>
    <ndxf>
      <numFmt numFmtId="14" formatCode="0.00%"/>
    </ndxf>
  </rcc>
  <rcc rId="9729" sId="2" odxf="1" dxf="1">
    <nc r="L240">
      <f>H240/G240-J240</f>
    </nc>
    <odxf>
      <numFmt numFmtId="0" formatCode="General"/>
    </odxf>
    <ndxf>
      <numFmt numFmtId="14" formatCode="0.00%"/>
    </ndxf>
  </rcc>
  <rcc rId="9730" sId="2" odxf="1" dxf="1">
    <nc r="L241">
      <f>H241/G241-J241</f>
    </nc>
    <odxf>
      <numFmt numFmtId="0" formatCode="General"/>
    </odxf>
    <ndxf>
      <numFmt numFmtId="14" formatCode="0.00%"/>
    </ndxf>
  </rcc>
  <rcc rId="9731" sId="2" odxf="1" dxf="1">
    <nc r="L242">
      <f>H242/G242-J242</f>
    </nc>
    <odxf>
      <numFmt numFmtId="0" formatCode="General"/>
    </odxf>
    <ndxf>
      <numFmt numFmtId="14" formatCode="0.00%"/>
    </ndxf>
  </rcc>
  <rcc rId="9732" sId="2" odxf="1" dxf="1">
    <nc r="L243">
      <f>H243/G243-J243</f>
    </nc>
    <odxf>
      <numFmt numFmtId="0" formatCode="General"/>
    </odxf>
    <ndxf>
      <numFmt numFmtId="14" formatCode="0.00%"/>
    </ndxf>
  </rcc>
  <rcc rId="9733" sId="2" odxf="1" dxf="1">
    <nc r="L244">
      <f>H244/G244-J244</f>
    </nc>
    <odxf>
      <numFmt numFmtId="0" formatCode="General"/>
    </odxf>
    <ndxf>
      <numFmt numFmtId="14" formatCode="0.00%"/>
    </ndxf>
  </rcc>
  <rcc rId="9734" sId="2" odxf="1" dxf="1">
    <nc r="L245">
      <f>H245/G245-J245</f>
    </nc>
    <odxf>
      <numFmt numFmtId="0" formatCode="General"/>
    </odxf>
    <ndxf>
      <numFmt numFmtId="14" formatCode="0.00%"/>
    </ndxf>
  </rcc>
  <rcc rId="9735" sId="2" odxf="1" dxf="1">
    <nc r="L246">
      <f>H246/G246-J246</f>
    </nc>
    <odxf>
      <numFmt numFmtId="0" formatCode="General"/>
    </odxf>
    <ndxf>
      <numFmt numFmtId="14" formatCode="0.00%"/>
    </ndxf>
  </rcc>
  <rcc rId="9736" sId="2" odxf="1" dxf="1">
    <nc r="L247">
      <f>H247/G247-J247</f>
    </nc>
    <odxf>
      <numFmt numFmtId="0" formatCode="General"/>
    </odxf>
    <ndxf>
      <numFmt numFmtId="14" formatCode="0.00%"/>
    </ndxf>
  </rcc>
  <rcc rId="9737" sId="2" odxf="1" dxf="1">
    <nc r="L248">
      <f>H248/G248-J248</f>
    </nc>
    <odxf>
      <numFmt numFmtId="0" formatCode="General"/>
    </odxf>
    <ndxf>
      <numFmt numFmtId="14" formatCode="0.00%"/>
    </ndxf>
  </rcc>
  <rcc rId="9738" sId="2" odxf="1" dxf="1">
    <nc r="L249">
      <f>H249/G249-J249</f>
    </nc>
    <odxf>
      <numFmt numFmtId="0" formatCode="General"/>
    </odxf>
    <ndxf>
      <numFmt numFmtId="14" formatCode="0.00%"/>
    </ndxf>
  </rcc>
  <rcc rId="9739" sId="2" odxf="1" dxf="1">
    <nc r="L250">
      <f>H250/G250-J250</f>
    </nc>
    <odxf>
      <numFmt numFmtId="0" formatCode="General"/>
    </odxf>
    <ndxf>
      <numFmt numFmtId="14" formatCode="0.00%"/>
    </ndxf>
  </rcc>
  <rcc rId="9740" sId="2" odxf="1" dxf="1">
    <nc r="L251">
      <f>H251/G251-J251</f>
    </nc>
    <odxf>
      <numFmt numFmtId="0" formatCode="General"/>
    </odxf>
    <ndxf>
      <numFmt numFmtId="14" formatCode="0.00%"/>
    </ndxf>
  </rcc>
  <rcc rId="9741" sId="2" odxf="1" dxf="1">
    <nc r="L252">
      <f>H252/G252-J252</f>
    </nc>
    <odxf>
      <numFmt numFmtId="0" formatCode="General"/>
    </odxf>
    <ndxf>
      <numFmt numFmtId="14" formatCode="0.00%"/>
    </ndxf>
  </rcc>
  <rcc rId="9742" sId="2" odxf="1" dxf="1">
    <nc r="L253">
      <f>H253/G253-J253</f>
    </nc>
    <odxf>
      <numFmt numFmtId="0" formatCode="General"/>
    </odxf>
    <ndxf>
      <numFmt numFmtId="14" formatCode="0.00%"/>
    </ndxf>
  </rcc>
  <rcc rId="9743" sId="2" odxf="1" dxf="1">
    <nc r="L254">
      <f>H254/G254-J254</f>
    </nc>
    <odxf>
      <numFmt numFmtId="0" formatCode="General"/>
    </odxf>
    <ndxf>
      <numFmt numFmtId="14" formatCode="0.00%"/>
    </ndxf>
  </rcc>
  <rcc rId="9744" sId="2" odxf="1" dxf="1">
    <nc r="L255">
      <f>H255/G255-J255</f>
    </nc>
    <odxf>
      <numFmt numFmtId="0" formatCode="General"/>
    </odxf>
    <ndxf>
      <numFmt numFmtId="14" formatCode="0.00%"/>
    </ndxf>
  </rcc>
  <rcc rId="9745" sId="2" odxf="1" dxf="1">
    <nc r="L256">
      <f>H256/G256-J256</f>
    </nc>
    <odxf>
      <numFmt numFmtId="0" formatCode="General"/>
    </odxf>
    <ndxf>
      <numFmt numFmtId="14" formatCode="0.00%"/>
    </ndxf>
  </rcc>
  <rcc rId="9746" sId="2" odxf="1" dxf="1">
    <nc r="L257">
      <f>H257/G257-J257</f>
    </nc>
    <odxf>
      <numFmt numFmtId="0" formatCode="General"/>
    </odxf>
    <ndxf>
      <numFmt numFmtId="14" formatCode="0.00%"/>
    </ndxf>
  </rcc>
  <rcc rId="9747" sId="2" odxf="1" dxf="1">
    <nc r="L258">
      <f>H258/G258-J258</f>
    </nc>
    <odxf>
      <numFmt numFmtId="0" formatCode="General"/>
    </odxf>
    <ndxf>
      <numFmt numFmtId="14" formatCode="0.00%"/>
    </ndxf>
  </rcc>
  <rcc rId="9748" sId="2" odxf="1" dxf="1">
    <nc r="L259">
      <f>H259/G259-J259</f>
    </nc>
    <odxf>
      <numFmt numFmtId="0" formatCode="General"/>
    </odxf>
    <ndxf>
      <numFmt numFmtId="14" formatCode="0.00%"/>
    </ndxf>
  </rcc>
  <rcc rId="9749" sId="2" odxf="1" dxf="1">
    <nc r="L260">
      <f>H260/G260-J260</f>
    </nc>
    <odxf>
      <numFmt numFmtId="0" formatCode="General"/>
    </odxf>
    <ndxf>
      <numFmt numFmtId="14" formatCode="0.00%"/>
    </ndxf>
  </rcc>
  <rcc rId="9750" sId="2" odxf="1" dxf="1">
    <nc r="L261">
      <f>H261/G261-J261</f>
    </nc>
    <odxf>
      <numFmt numFmtId="0" formatCode="General"/>
    </odxf>
    <ndxf>
      <numFmt numFmtId="14" formatCode="0.00%"/>
    </ndxf>
  </rcc>
  <rcc rId="9751" sId="2" odxf="1" dxf="1">
    <nc r="L262">
      <f>H262/G262-J262</f>
    </nc>
    <odxf>
      <numFmt numFmtId="0" formatCode="General"/>
    </odxf>
    <ndxf>
      <numFmt numFmtId="14" formatCode="0.00%"/>
    </ndxf>
  </rcc>
  <rcc rId="9752" sId="2" odxf="1" dxf="1">
    <nc r="L263">
      <f>H263/G263-J263</f>
    </nc>
    <odxf>
      <numFmt numFmtId="0" formatCode="General"/>
    </odxf>
    <ndxf>
      <numFmt numFmtId="14" formatCode="0.00%"/>
    </ndxf>
  </rcc>
  <rcc rId="9753" sId="2" odxf="1" dxf="1">
    <nc r="L264">
      <f>H264/G264-J264</f>
    </nc>
    <odxf>
      <numFmt numFmtId="0" formatCode="General"/>
    </odxf>
    <ndxf>
      <numFmt numFmtId="14" formatCode="0.00%"/>
    </ndxf>
  </rcc>
  <rcc rId="9754" sId="2" odxf="1" dxf="1">
    <nc r="L265">
      <f>H265/G265-J265</f>
    </nc>
    <odxf>
      <numFmt numFmtId="0" formatCode="General"/>
    </odxf>
    <ndxf>
      <numFmt numFmtId="14" formatCode="0.00%"/>
    </ndxf>
  </rcc>
  <rcc rId="9755" sId="2" odxf="1" dxf="1">
    <nc r="L266">
      <f>H266/G266-J266</f>
    </nc>
    <odxf>
      <numFmt numFmtId="0" formatCode="General"/>
    </odxf>
    <ndxf>
      <numFmt numFmtId="14" formatCode="0.00%"/>
    </ndxf>
  </rcc>
  <rcc rId="9756" sId="2" odxf="1" dxf="1">
    <nc r="L267">
      <f>H267/G267-J267</f>
    </nc>
    <odxf>
      <numFmt numFmtId="0" formatCode="General"/>
    </odxf>
    <ndxf>
      <numFmt numFmtId="14" formatCode="0.00%"/>
    </ndxf>
  </rcc>
  <rcc rId="9757" sId="2" odxf="1" dxf="1">
    <nc r="L268">
      <f>H268/G268-J268</f>
    </nc>
    <odxf>
      <numFmt numFmtId="0" formatCode="General"/>
    </odxf>
    <ndxf>
      <numFmt numFmtId="14" formatCode="0.00%"/>
    </ndxf>
  </rcc>
  <rcc rId="9758" sId="2" odxf="1" dxf="1">
    <nc r="L269">
      <f>H269/G269-J269</f>
    </nc>
    <odxf>
      <numFmt numFmtId="0" formatCode="General"/>
    </odxf>
    <ndxf>
      <numFmt numFmtId="14" formatCode="0.00%"/>
    </ndxf>
  </rcc>
  <rcc rId="9759" sId="2" odxf="1" dxf="1">
    <nc r="L270">
      <f>H270/G270-J270</f>
    </nc>
    <odxf>
      <numFmt numFmtId="0" formatCode="General"/>
    </odxf>
    <ndxf>
      <numFmt numFmtId="14" formatCode="0.00%"/>
    </ndxf>
  </rcc>
  <rcc rId="9760" sId="2" odxf="1" dxf="1">
    <nc r="L271">
      <f>H271/G271-J271</f>
    </nc>
    <odxf>
      <numFmt numFmtId="0" formatCode="General"/>
    </odxf>
    <ndxf>
      <numFmt numFmtId="14" formatCode="0.00%"/>
    </ndxf>
  </rcc>
  <rcc rId="9761" sId="2" odxf="1" dxf="1">
    <nc r="L272">
      <f>H272/G272-J272</f>
    </nc>
    <odxf>
      <numFmt numFmtId="0" formatCode="General"/>
    </odxf>
    <ndxf>
      <numFmt numFmtId="14" formatCode="0.00%"/>
    </ndxf>
  </rcc>
  <rcc rId="9762" sId="2" odxf="1" dxf="1">
    <nc r="L273">
      <f>H273/G273-J273</f>
    </nc>
    <odxf>
      <numFmt numFmtId="0" formatCode="General"/>
    </odxf>
    <ndxf>
      <numFmt numFmtId="14" formatCode="0.00%"/>
    </ndxf>
  </rcc>
  <rcc rId="9763" sId="2" odxf="1" dxf="1">
    <nc r="L274">
      <f>H274/G274-J274</f>
    </nc>
    <odxf>
      <numFmt numFmtId="0" formatCode="General"/>
    </odxf>
    <ndxf>
      <numFmt numFmtId="14" formatCode="0.00%"/>
    </ndxf>
  </rcc>
  <rcc rId="9764" sId="2" odxf="1" dxf="1">
    <nc r="L275">
      <f>H275/G275-J275</f>
    </nc>
    <odxf>
      <numFmt numFmtId="0" formatCode="General"/>
    </odxf>
    <ndxf>
      <numFmt numFmtId="14" formatCode="0.00%"/>
    </ndxf>
  </rcc>
  <rcc rId="9765" sId="2" odxf="1" dxf="1">
    <nc r="L276">
      <f>H276/G276-J276</f>
    </nc>
    <odxf>
      <numFmt numFmtId="0" formatCode="General"/>
    </odxf>
    <ndxf>
      <numFmt numFmtId="14" formatCode="0.00%"/>
    </ndxf>
  </rcc>
  <rcc rId="9766" sId="2" odxf="1" dxf="1">
    <nc r="L277">
      <f>H277/G277-J277</f>
    </nc>
    <odxf>
      <numFmt numFmtId="0" formatCode="General"/>
    </odxf>
    <ndxf>
      <numFmt numFmtId="14" formatCode="0.00%"/>
    </ndxf>
  </rcc>
  <rcc rId="9767" sId="2" odxf="1" dxf="1">
    <nc r="L278">
      <f>H278/G278-J278</f>
    </nc>
    <odxf>
      <numFmt numFmtId="0" formatCode="General"/>
    </odxf>
    <ndxf>
      <numFmt numFmtId="14" formatCode="0.00%"/>
    </ndxf>
  </rcc>
  <rcc rId="9768" sId="2" odxf="1" dxf="1">
    <nc r="L279">
      <f>H279/G279-J279</f>
    </nc>
    <odxf>
      <numFmt numFmtId="0" formatCode="General"/>
    </odxf>
    <ndxf>
      <numFmt numFmtId="14" formatCode="0.00%"/>
    </ndxf>
  </rcc>
  <rcc rId="9769" sId="2" odxf="1" dxf="1">
    <nc r="L280">
      <f>H280/G280-J280</f>
    </nc>
    <odxf>
      <numFmt numFmtId="0" formatCode="General"/>
    </odxf>
    <ndxf>
      <numFmt numFmtId="14" formatCode="0.00%"/>
    </ndxf>
  </rcc>
  <rcc rId="9770" sId="2" odxf="1" dxf="1">
    <nc r="L281">
      <f>H281/G281-J281</f>
    </nc>
    <odxf>
      <numFmt numFmtId="0" formatCode="General"/>
    </odxf>
    <ndxf>
      <numFmt numFmtId="14" formatCode="0.00%"/>
    </ndxf>
  </rcc>
  <rcc rId="9771" sId="2" odxf="1" dxf="1">
    <nc r="L282">
      <f>H282/G282-J282</f>
    </nc>
    <odxf>
      <numFmt numFmtId="0" formatCode="General"/>
    </odxf>
    <ndxf>
      <numFmt numFmtId="14" formatCode="0.00%"/>
    </ndxf>
  </rcc>
  <rcc rId="9772" sId="2" odxf="1" dxf="1">
    <nc r="L283">
      <f>H283/G283-J283</f>
    </nc>
    <odxf>
      <numFmt numFmtId="0" formatCode="General"/>
    </odxf>
    <ndxf>
      <numFmt numFmtId="14" formatCode="0.00%"/>
    </ndxf>
  </rcc>
  <rcc rId="9773" sId="2" odxf="1" dxf="1">
    <nc r="L284">
      <f>H284/G284-J284</f>
    </nc>
    <odxf>
      <numFmt numFmtId="0" formatCode="General"/>
    </odxf>
    <ndxf>
      <numFmt numFmtId="14" formatCode="0.00%"/>
    </ndxf>
  </rcc>
  <rcc rId="9774" sId="2" odxf="1" dxf="1">
    <nc r="L285">
      <f>H285/G285-J285</f>
    </nc>
    <odxf>
      <numFmt numFmtId="0" formatCode="General"/>
    </odxf>
    <ndxf>
      <numFmt numFmtId="14" formatCode="0.00%"/>
    </ndxf>
  </rcc>
  <rcc rId="9775" sId="2" odxf="1" dxf="1">
    <nc r="L286">
      <f>H286/G286-J286</f>
    </nc>
    <odxf>
      <numFmt numFmtId="0" formatCode="General"/>
    </odxf>
    <ndxf>
      <numFmt numFmtId="14" formatCode="0.00%"/>
    </ndxf>
  </rcc>
  <rcc rId="9776" sId="2" odxf="1" dxf="1">
    <nc r="L287">
      <f>H287/G287-J287</f>
    </nc>
    <odxf>
      <numFmt numFmtId="0" formatCode="General"/>
    </odxf>
    <ndxf>
      <numFmt numFmtId="14" formatCode="0.00%"/>
    </ndxf>
  </rcc>
  <rcc rId="9777" sId="2" odxf="1" dxf="1">
    <nc r="L288">
      <f>H288/G288-J288</f>
    </nc>
    <odxf>
      <numFmt numFmtId="0" formatCode="General"/>
    </odxf>
    <ndxf>
      <numFmt numFmtId="14" formatCode="0.00%"/>
    </ndxf>
  </rcc>
  <rcc rId="9778" sId="2" odxf="1" dxf="1">
    <nc r="L289">
      <f>H289/G289-J289</f>
    </nc>
    <odxf>
      <numFmt numFmtId="0" formatCode="General"/>
    </odxf>
    <ndxf>
      <numFmt numFmtId="14" formatCode="0.00%"/>
    </ndxf>
  </rcc>
  <rcc rId="9779" sId="2" odxf="1" dxf="1">
    <nc r="L290">
      <f>H290/G290-J290</f>
    </nc>
    <odxf>
      <numFmt numFmtId="0" formatCode="General"/>
    </odxf>
    <ndxf>
      <numFmt numFmtId="14" formatCode="0.00%"/>
    </ndxf>
  </rcc>
  <rcc rId="9780" sId="2" odxf="1" dxf="1">
    <nc r="L291">
      <f>H291/G291-J291</f>
    </nc>
    <odxf>
      <numFmt numFmtId="0" formatCode="General"/>
    </odxf>
    <ndxf>
      <numFmt numFmtId="14" formatCode="0.00%"/>
    </ndxf>
  </rcc>
  <rcc rId="9781" sId="2" odxf="1" dxf="1">
    <nc r="L292">
      <f>H292/G292-J292</f>
    </nc>
    <odxf>
      <numFmt numFmtId="0" formatCode="General"/>
    </odxf>
    <ndxf>
      <numFmt numFmtId="14" formatCode="0.00%"/>
    </ndxf>
  </rcc>
  <rcc rId="9782" sId="2" odxf="1" dxf="1">
    <nc r="L293">
      <f>H293/G293-J293</f>
    </nc>
    <odxf>
      <numFmt numFmtId="0" formatCode="General"/>
    </odxf>
    <ndxf>
      <numFmt numFmtId="14" formatCode="0.00%"/>
    </ndxf>
  </rcc>
  <rcc rId="9783" sId="2" odxf="1" dxf="1">
    <nc r="L294">
      <f>H294/G294-J294</f>
    </nc>
    <odxf>
      <numFmt numFmtId="0" formatCode="General"/>
    </odxf>
    <ndxf>
      <numFmt numFmtId="14" formatCode="0.00%"/>
    </ndxf>
  </rcc>
  <rcc rId="9784" sId="2" odxf="1" dxf="1">
    <nc r="L295">
      <f>H295/G295-J295</f>
    </nc>
    <odxf>
      <numFmt numFmtId="0" formatCode="General"/>
    </odxf>
    <ndxf>
      <numFmt numFmtId="14" formatCode="0.00%"/>
    </ndxf>
  </rcc>
  <rcc rId="9785" sId="2" odxf="1" dxf="1">
    <nc r="L296">
      <f>H296/G296-J296</f>
    </nc>
    <odxf>
      <numFmt numFmtId="0" formatCode="General"/>
    </odxf>
    <ndxf>
      <numFmt numFmtId="14" formatCode="0.00%"/>
    </ndxf>
  </rcc>
  <rcc rId="9786" sId="2" odxf="1" dxf="1">
    <nc r="L297">
      <f>H297/G297-J297</f>
    </nc>
    <odxf>
      <numFmt numFmtId="0" formatCode="General"/>
    </odxf>
    <ndxf>
      <numFmt numFmtId="14" formatCode="0.00%"/>
    </ndxf>
  </rcc>
  <rcc rId="9787" sId="2" odxf="1" dxf="1">
    <nc r="L298">
      <f>H298/G298-J298</f>
    </nc>
    <odxf>
      <numFmt numFmtId="0" formatCode="General"/>
    </odxf>
    <ndxf>
      <numFmt numFmtId="14" formatCode="0.00%"/>
    </ndxf>
  </rcc>
  <rcc rId="9788" sId="2" odxf="1" dxf="1">
    <nc r="L299">
      <f>H299/G299-J299</f>
    </nc>
    <odxf>
      <numFmt numFmtId="0" formatCode="General"/>
    </odxf>
    <ndxf>
      <numFmt numFmtId="14" formatCode="0.00%"/>
    </ndxf>
  </rcc>
  <rcc rId="9789" sId="2" odxf="1" dxf="1">
    <nc r="L300">
      <f>H300/G300-J300</f>
    </nc>
    <odxf>
      <numFmt numFmtId="0" formatCode="General"/>
    </odxf>
    <ndxf>
      <numFmt numFmtId="14" formatCode="0.00%"/>
    </ndxf>
  </rcc>
  <rcc rId="9790" sId="2" odxf="1" dxf="1">
    <nc r="L301">
      <f>H301/G301-J301</f>
    </nc>
    <odxf>
      <numFmt numFmtId="0" formatCode="General"/>
    </odxf>
    <ndxf>
      <numFmt numFmtId="14" formatCode="0.00%"/>
    </ndxf>
  </rcc>
  <rcc rId="9791" sId="2" odxf="1" dxf="1">
    <nc r="L302">
      <f>H302/G302-J302</f>
    </nc>
    <odxf>
      <numFmt numFmtId="0" formatCode="General"/>
    </odxf>
    <ndxf>
      <numFmt numFmtId="14" formatCode="0.00%"/>
    </ndxf>
  </rcc>
  <rcc rId="9792" sId="2" odxf="1" dxf="1">
    <nc r="L303">
      <f>H303/G303-J303</f>
    </nc>
    <odxf>
      <numFmt numFmtId="0" formatCode="General"/>
    </odxf>
    <ndxf>
      <numFmt numFmtId="14" formatCode="0.00%"/>
    </ndxf>
  </rcc>
  <rcc rId="9793" sId="2" odxf="1" dxf="1">
    <nc r="L304">
      <f>H304/G304-J304</f>
    </nc>
    <odxf>
      <numFmt numFmtId="0" formatCode="General"/>
    </odxf>
    <ndxf>
      <numFmt numFmtId="14" formatCode="0.00%"/>
    </ndxf>
  </rcc>
  <rcc rId="9794" sId="2" odxf="1" dxf="1">
    <nc r="L305">
      <f>H305/G305-J305</f>
    </nc>
    <odxf>
      <numFmt numFmtId="0" formatCode="General"/>
    </odxf>
    <ndxf>
      <numFmt numFmtId="14" formatCode="0.00%"/>
    </ndxf>
  </rcc>
  <rcc rId="9795" sId="2" odxf="1" dxf="1">
    <nc r="L306">
      <f>H306/G306-J306</f>
    </nc>
    <odxf>
      <numFmt numFmtId="0" formatCode="General"/>
    </odxf>
    <ndxf>
      <numFmt numFmtId="14" formatCode="0.00%"/>
    </ndxf>
  </rcc>
  <rcc rId="9796" sId="2" odxf="1" dxf="1">
    <nc r="L307">
      <f>H307/G307-J307</f>
    </nc>
    <odxf>
      <numFmt numFmtId="0" formatCode="General"/>
    </odxf>
    <ndxf>
      <numFmt numFmtId="14" formatCode="0.00%"/>
    </ndxf>
  </rcc>
  <rcc rId="9797" sId="2" odxf="1" dxf="1">
    <nc r="L308">
      <f>H308/G308-J308</f>
    </nc>
    <odxf>
      <numFmt numFmtId="0" formatCode="General"/>
    </odxf>
    <ndxf>
      <numFmt numFmtId="14" formatCode="0.00%"/>
    </ndxf>
  </rcc>
  <rcc rId="9798" sId="2" odxf="1" dxf="1">
    <nc r="L309">
      <f>H309/G309-J309</f>
    </nc>
    <odxf>
      <numFmt numFmtId="0" formatCode="General"/>
    </odxf>
    <ndxf>
      <numFmt numFmtId="14" formatCode="0.00%"/>
    </ndxf>
  </rcc>
  <rcc rId="9799" sId="2" odxf="1" dxf="1">
    <nc r="L310">
      <f>H310/G310-J310</f>
    </nc>
    <odxf>
      <numFmt numFmtId="0" formatCode="General"/>
    </odxf>
    <ndxf>
      <numFmt numFmtId="14" formatCode="0.00%"/>
    </ndxf>
  </rcc>
  <rcc rId="9800" sId="2" odxf="1" dxf="1">
    <nc r="L311">
      <f>H311/G311-J311</f>
    </nc>
    <odxf>
      <numFmt numFmtId="0" formatCode="General"/>
    </odxf>
    <ndxf>
      <numFmt numFmtId="14" formatCode="0.00%"/>
    </ndxf>
  </rcc>
  <rcc rId="9801" sId="2" odxf="1" dxf="1">
    <nc r="L312">
      <f>H312/G312-J312</f>
    </nc>
    <odxf>
      <numFmt numFmtId="0" formatCode="General"/>
    </odxf>
    <ndxf>
      <numFmt numFmtId="14" formatCode="0.00%"/>
    </ndxf>
  </rcc>
  <rcc rId="9802" sId="2" odxf="1" dxf="1">
    <nc r="L313">
      <f>H313/G313-J313</f>
    </nc>
    <odxf>
      <numFmt numFmtId="0" formatCode="General"/>
    </odxf>
    <ndxf>
      <numFmt numFmtId="14" formatCode="0.00%"/>
    </ndxf>
  </rcc>
  <rcc rId="9803" sId="2" odxf="1" dxf="1">
    <nc r="L314">
      <f>H314/G314-J314</f>
    </nc>
    <odxf>
      <numFmt numFmtId="0" formatCode="General"/>
    </odxf>
    <ndxf>
      <numFmt numFmtId="14" formatCode="0.00%"/>
    </ndxf>
  </rcc>
  <rcc rId="9804" sId="2" odxf="1" dxf="1">
    <nc r="L315">
      <f>H315/G315-J315</f>
    </nc>
    <odxf>
      <numFmt numFmtId="0" formatCode="General"/>
    </odxf>
    <ndxf>
      <numFmt numFmtId="14" formatCode="0.00%"/>
    </ndxf>
  </rcc>
  <rcc rId="9805" sId="2" odxf="1" dxf="1">
    <nc r="L316">
      <f>H316/G316-J316</f>
    </nc>
    <odxf>
      <numFmt numFmtId="0" formatCode="General"/>
    </odxf>
    <ndxf>
      <numFmt numFmtId="14" formatCode="0.00%"/>
    </ndxf>
  </rcc>
  <rcc rId="9806" sId="2" odxf="1" dxf="1">
    <nc r="L317">
      <f>H317/G317-J317</f>
    </nc>
    <odxf>
      <numFmt numFmtId="0" formatCode="General"/>
    </odxf>
    <ndxf>
      <numFmt numFmtId="14" formatCode="0.00%"/>
    </ndxf>
  </rcc>
  <rcc rId="9807" sId="2" odxf="1" dxf="1">
    <nc r="L318">
      <f>H318/G318-J318</f>
    </nc>
    <odxf>
      <numFmt numFmtId="0" formatCode="General"/>
    </odxf>
    <ndxf>
      <numFmt numFmtId="14" formatCode="0.00%"/>
    </ndxf>
  </rcc>
  <rcc rId="9808" sId="2" odxf="1" dxf="1">
    <nc r="L319">
      <f>H319/G319-J319</f>
    </nc>
    <odxf>
      <numFmt numFmtId="0" formatCode="General"/>
    </odxf>
    <ndxf>
      <numFmt numFmtId="14" formatCode="0.00%"/>
    </ndxf>
  </rcc>
  <rcc rId="9809" sId="2" odxf="1" dxf="1">
    <nc r="L320">
      <f>H320/G320-J320</f>
    </nc>
    <odxf>
      <numFmt numFmtId="0" formatCode="General"/>
    </odxf>
    <ndxf>
      <numFmt numFmtId="14" formatCode="0.00%"/>
    </ndxf>
  </rcc>
  <rcc rId="9810" sId="2" odxf="1" dxf="1">
    <nc r="L321">
      <f>H321/G321-J321</f>
    </nc>
    <odxf>
      <numFmt numFmtId="0" formatCode="General"/>
    </odxf>
    <ndxf>
      <numFmt numFmtId="14" formatCode="0.00%"/>
    </ndxf>
  </rcc>
  <rcc rId="9811" sId="2" odxf="1" dxf="1">
    <nc r="L322">
      <f>H322/G322-J322</f>
    </nc>
    <odxf>
      <numFmt numFmtId="0" formatCode="General"/>
    </odxf>
    <ndxf>
      <numFmt numFmtId="14" formatCode="0.00%"/>
    </ndxf>
  </rcc>
  <rcc rId="9812" sId="2" odxf="1" dxf="1">
    <nc r="L323">
      <f>H323/G323-J323</f>
    </nc>
    <odxf>
      <numFmt numFmtId="0" formatCode="General"/>
    </odxf>
    <ndxf>
      <numFmt numFmtId="14" formatCode="0.00%"/>
    </ndxf>
  </rcc>
  <rcc rId="9813" sId="2" odxf="1" dxf="1">
    <nc r="L324">
      <f>H324/G324-J324</f>
    </nc>
    <odxf>
      <numFmt numFmtId="0" formatCode="General"/>
    </odxf>
    <ndxf>
      <numFmt numFmtId="14" formatCode="0.00%"/>
    </ndxf>
  </rcc>
  <rcc rId="9814" sId="2" odxf="1" dxf="1">
    <nc r="L325">
      <f>H325/G325-J325</f>
    </nc>
    <odxf>
      <numFmt numFmtId="0" formatCode="General"/>
    </odxf>
    <ndxf>
      <numFmt numFmtId="14" formatCode="0.00%"/>
    </ndxf>
  </rcc>
  <rcc rId="9815" sId="2" odxf="1" dxf="1">
    <nc r="L326">
      <f>H326/G326-J326</f>
    </nc>
    <odxf>
      <numFmt numFmtId="0" formatCode="General"/>
    </odxf>
    <ndxf>
      <numFmt numFmtId="14" formatCode="0.00%"/>
    </ndxf>
  </rcc>
  <rcc rId="9816" sId="2" odxf="1" dxf="1">
    <nc r="L327">
      <f>H327/G327-J327</f>
    </nc>
    <odxf>
      <numFmt numFmtId="0" formatCode="General"/>
    </odxf>
    <ndxf>
      <numFmt numFmtId="14" formatCode="0.00%"/>
    </ndxf>
  </rcc>
  <rcc rId="9817" sId="2" odxf="1" dxf="1">
    <nc r="L328">
      <f>H328/G328-J328</f>
    </nc>
    <odxf>
      <numFmt numFmtId="0" formatCode="General"/>
    </odxf>
    <ndxf>
      <numFmt numFmtId="14" formatCode="0.00%"/>
    </ndxf>
  </rcc>
  <rcc rId="9818" sId="2" odxf="1" dxf="1">
    <nc r="L329">
      <f>H329/G329-J329</f>
    </nc>
    <odxf>
      <numFmt numFmtId="0" formatCode="General"/>
    </odxf>
    <ndxf>
      <numFmt numFmtId="14" formatCode="0.00%"/>
    </ndxf>
  </rcc>
  <rcc rId="9819" sId="2" odxf="1" dxf="1">
    <nc r="L330">
      <f>H330/G330-J330</f>
    </nc>
    <odxf>
      <numFmt numFmtId="0" formatCode="General"/>
    </odxf>
    <ndxf>
      <numFmt numFmtId="14" formatCode="0.00%"/>
    </ndxf>
  </rcc>
  <rcc rId="9820" sId="2" odxf="1" dxf="1">
    <nc r="L331">
      <f>H331/G331-J331</f>
    </nc>
    <odxf>
      <numFmt numFmtId="0" formatCode="General"/>
    </odxf>
    <ndxf>
      <numFmt numFmtId="14" formatCode="0.00%"/>
    </ndxf>
  </rcc>
  <rcc rId="9821" sId="2" odxf="1" dxf="1">
    <nc r="L332">
      <f>H332/G332-J332</f>
    </nc>
    <odxf>
      <numFmt numFmtId="0" formatCode="General"/>
    </odxf>
    <ndxf>
      <numFmt numFmtId="14" formatCode="0.00%"/>
    </ndxf>
  </rcc>
  <rcc rId="9822" sId="2" odxf="1" dxf="1">
    <nc r="L333">
      <f>H333/G333-J333</f>
    </nc>
    <odxf>
      <numFmt numFmtId="0" formatCode="General"/>
    </odxf>
    <ndxf>
      <numFmt numFmtId="14" formatCode="0.00%"/>
    </ndxf>
  </rcc>
  <rcc rId="9823" sId="2" odxf="1" dxf="1">
    <nc r="L334">
      <f>H334/G334-J334</f>
    </nc>
    <odxf>
      <numFmt numFmtId="0" formatCode="General"/>
    </odxf>
    <ndxf>
      <numFmt numFmtId="14" formatCode="0.00%"/>
    </ndxf>
  </rcc>
  <rcc rId="9824" sId="2" odxf="1" dxf="1">
    <nc r="L335">
      <f>H335/G335-J335</f>
    </nc>
    <odxf>
      <numFmt numFmtId="0" formatCode="General"/>
    </odxf>
    <ndxf>
      <numFmt numFmtId="14" formatCode="0.00%"/>
    </ndxf>
  </rcc>
  <rcc rId="9825" sId="2" odxf="1" dxf="1">
    <nc r="L336">
      <f>H336/G336-J336</f>
    </nc>
    <odxf>
      <numFmt numFmtId="0" formatCode="General"/>
    </odxf>
    <ndxf>
      <numFmt numFmtId="14" formatCode="0.00%"/>
    </ndxf>
  </rcc>
  <rcc rId="9826" sId="2" odxf="1" dxf="1">
    <nc r="L337">
      <f>H337/G337-J337</f>
    </nc>
    <odxf>
      <numFmt numFmtId="0" formatCode="General"/>
    </odxf>
    <ndxf>
      <numFmt numFmtId="14" formatCode="0.00%"/>
    </ndxf>
  </rcc>
  <rcc rId="9827" sId="2" odxf="1" dxf="1">
    <nc r="L338">
      <f>H338/G338-J338</f>
    </nc>
    <odxf>
      <numFmt numFmtId="0" formatCode="General"/>
    </odxf>
    <ndxf>
      <numFmt numFmtId="14" formatCode="0.00%"/>
    </ndxf>
  </rcc>
  <rcc rId="9828" sId="2" odxf="1" dxf="1">
    <nc r="L339">
      <f>H339/G339-J339</f>
    </nc>
    <odxf>
      <numFmt numFmtId="0" formatCode="General"/>
    </odxf>
    <ndxf>
      <numFmt numFmtId="14" formatCode="0.00%"/>
    </ndxf>
  </rcc>
  <rcc rId="9829" sId="2" odxf="1" dxf="1">
    <nc r="L340">
      <f>H340/G340-J340</f>
    </nc>
    <odxf>
      <numFmt numFmtId="0" formatCode="General"/>
    </odxf>
    <ndxf>
      <numFmt numFmtId="14" formatCode="0.00%"/>
    </ndxf>
  </rcc>
  <rcc rId="9830" sId="2" odxf="1" dxf="1">
    <nc r="L341">
      <f>H341/G341-J341</f>
    </nc>
    <odxf>
      <numFmt numFmtId="0" formatCode="General"/>
    </odxf>
    <ndxf>
      <numFmt numFmtId="14" formatCode="0.00%"/>
    </ndxf>
  </rcc>
  <rcc rId="9831" sId="2" odxf="1" dxf="1">
    <nc r="L342">
      <f>H342/G342-J342</f>
    </nc>
    <odxf>
      <numFmt numFmtId="0" formatCode="General"/>
    </odxf>
    <ndxf>
      <numFmt numFmtId="14" formatCode="0.00%"/>
    </ndxf>
  </rcc>
  <rcc rId="9832" sId="2" odxf="1" dxf="1">
    <nc r="L343">
      <f>H343/G343-J343</f>
    </nc>
    <odxf>
      <numFmt numFmtId="0" formatCode="General"/>
    </odxf>
    <ndxf>
      <numFmt numFmtId="14" formatCode="0.00%"/>
    </ndxf>
  </rcc>
  <rcc rId="9833" sId="2" odxf="1" dxf="1">
    <nc r="L344">
      <f>H344/G344-J344</f>
    </nc>
    <odxf>
      <numFmt numFmtId="0" formatCode="General"/>
    </odxf>
    <ndxf>
      <numFmt numFmtId="14" formatCode="0.00%"/>
    </ndxf>
  </rcc>
  <rcc rId="9834" sId="2" odxf="1" dxf="1">
    <nc r="L345">
      <f>H345/G345-J345</f>
    </nc>
    <odxf>
      <numFmt numFmtId="0" formatCode="General"/>
    </odxf>
    <ndxf>
      <numFmt numFmtId="14" formatCode="0.00%"/>
    </ndxf>
  </rcc>
  <rcc rId="9835" sId="2" odxf="1" dxf="1">
    <nc r="L346">
      <f>H346/G346-J346</f>
    </nc>
    <odxf>
      <numFmt numFmtId="0" formatCode="General"/>
    </odxf>
    <ndxf>
      <numFmt numFmtId="14" formatCode="0.00%"/>
    </ndxf>
  </rcc>
  <rcc rId="9836" sId="2" odxf="1" dxf="1">
    <nc r="L347">
      <f>H347/G347-J347</f>
    </nc>
    <odxf>
      <numFmt numFmtId="0" formatCode="General"/>
    </odxf>
    <ndxf>
      <numFmt numFmtId="14" formatCode="0.00%"/>
    </ndxf>
  </rcc>
  <rcc rId="9837" sId="2" odxf="1" dxf="1">
    <nc r="L348">
      <f>H348/G348-J348</f>
    </nc>
    <odxf>
      <numFmt numFmtId="0" formatCode="General"/>
    </odxf>
    <ndxf>
      <numFmt numFmtId="14" formatCode="0.00%"/>
    </ndxf>
  </rcc>
  <rcc rId="9838" sId="2" odxf="1" dxf="1">
    <nc r="L349">
      <f>H349/G349-J349</f>
    </nc>
    <odxf>
      <numFmt numFmtId="0" formatCode="General"/>
    </odxf>
    <ndxf>
      <numFmt numFmtId="14" formatCode="0.00%"/>
    </ndxf>
  </rcc>
  <rcc rId="9839" sId="2" odxf="1" dxf="1">
    <nc r="L350">
      <f>H350/G350-J350</f>
    </nc>
    <odxf>
      <numFmt numFmtId="0" formatCode="General"/>
    </odxf>
    <ndxf>
      <numFmt numFmtId="14" formatCode="0.00%"/>
    </ndxf>
  </rcc>
  <rcc rId="9840" sId="2" odxf="1" dxf="1">
    <nc r="L351">
      <f>H351/G351-J351</f>
    </nc>
    <odxf>
      <numFmt numFmtId="0" formatCode="General"/>
    </odxf>
    <ndxf>
      <numFmt numFmtId="14" formatCode="0.00%"/>
    </ndxf>
  </rcc>
  <rcc rId="9841" sId="2" odxf="1" dxf="1">
    <nc r="L352">
      <f>H352/G352-J352</f>
    </nc>
    <odxf>
      <numFmt numFmtId="0" formatCode="General"/>
    </odxf>
    <ndxf>
      <numFmt numFmtId="14" formatCode="0.00%"/>
    </ndxf>
  </rcc>
  <rcc rId="9842" sId="2" odxf="1" dxf="1">
    <nc r="L353">
      <f>H353/G353-J353</f>
    </nc>
    <odxf>
      <numFmt numFmtId="0" formatCode="General"/>
    </odxf>
    <ndxf>
      <numFmt numFmtId="14" formatCode="0.00%"/>
    </ndxf>
  </rcc>
  <rcc rId="9843" sId="2" odxf="1" dxf="1">
    <nc r="L354">
      <f>H354/G354-J354</f>
    </nc>
    <odxf>
      <numFmt numFmtId="0" formatCode="General"/>
    </odxf>
    <ndxf>
      <numFmt numFmtId="14" formatCode="0.00%"/>
    </ndxf>
  </rcc>
  <rcc rId="9844" sId="2" odxf="1" dxf="1">
    <nc r="L355">
      <f>H355/G355-J355</f>
    </nc>
    <odxf>
      <numFmt numFmtId="0" formatCode="General"/>
    </odxf>
    <ndxf>
      <numFmt numFmtId="14" formatCode="0.00%"/>
    </ndxf>
  </rcc>
  <rcc rId="9845" sId="2" odxf="1" dxf="1">
    <nc r="L356">
      <f>H356/G356-J356</f>
    </nc>
    <odxf>
      <numFmt numFmtId="0" formatCode="General"/>
    </odxf>
    <ndxf>
      <numFmt numFmtId="14" formatCode="0.00%"/>
    </ndxf>
  </rcc>
  <rcc rId="9846" sId="2" odxf="1" dxf="1">
    <nc r="L357">
      <f>H357/G357-J357</f>
    </nc>
    <odxf>
      <numFmt numFmtId="0" formatCode="General"/>
    </odxf>
    <ndxf>
      <numFmt numFmtId="14" formatCode="0.00%"/>
    </ndxf>
  </rcc>
  <rcc rId="9847" sId="2" odxf="1" dxf="1">
    <nc r="L358">
      <f>H358/G358-J358</f>
    </nc>
    <odxf>
      <numFmt numFmtId="0" formatCode="General"/>
    </odxf>
    <ndxf>
      <numFmt numFmtId="14" formatCode="0.00%"/>
    </ndxf>
  </rcc>
  <rcc rId="9848" sId="2" odxf="1" dxf="1">
    <nc r="L359">
      <f>H359/G359-J359</f>
    </nc>
    <odxf>
      <numFmt numFmtId="0" formatCode="General"/>
    </odxf>
    <ndxf>
      <numFmt numFmtId="14" formatCode="0.00%"/>
    </ndxf>
  </rcc>
  <rcc rId="9849" sId="2" odxf="1" dxf="1">
    <nc r="L360">
      <f>H360/G360-J360</f>
    </nc>
    <odxf>
      <numFmt numFmtId="0" formatCode="General"/>
    </odxf>
    <ndxf>
      <numFmt numFmtId="14" formatCode="0.00%"/>
    </ndxf>
  </rcc>
  <rcc rId="9850" sId="2" odxf="1" dxf="1">
    <nc r="L361">
      <f>H361/G361-J361</f>
    </nc>
    <odxf>
      <numFmt numFmtId="0" formatCode="General"/>
    </odxf>
    <ndxf>
      <numFmt numFmtId="14" formatCode="0.00%"/>
    </ndxf>
  </rcc>
  <rcc rId="9851" sId="2" odxf="1" dxf="1">
    <nc r="L362">
      <f>H362/G362-J362</f>
    </nc>
    <odxf>
      <numFmt numFmtId="0" formatCode="General"/>
    </odxf>
    <ndxf>
      <numFmt numFmtId="14" formatCode="0.00%"/>
    </ndxf>
  </rcc>
  <rcc rId="9852" sId="2" odxf="1" dxf="1">
    <nc r="L363">
      <f>H363/G363-J363</f>
    </nc>
    <odxf>
      <numFmt numFmtId="0" formatCode="General"/>
    </odxf>
    <ndxf>
      <numFmt numFmtId="14" formatCode="0.00%"/>
    </ndxf>
  </rcc>
  <rcc rId="9853" sId="2" odxf="1" dxf="1">
    <nc r="L364">
      <f>H364/G364-J364</f>
    </nc>
    <odxf>
      <numFmt numFmtId="0" formatCode="General"/>
    </odxf>
    <ndxf>
      <numFmt numFmtId="14" formatCode="0.00%"/>
    </ndxf>
  </rcc>
  <rcc rId="9854" sId="2" odxf="1" dxf="1">
    <nc r="L365">
      <f>H365/G365-J365</f>
    </nc>
    <odxf>
      <numFmt numFmtId="0" formatCode="General"/>
    </odxf>
    <ndxf>
      <numFmt numFmtId="14" formatCode="0.00%"/>
    </ndxf>
  </rcc>
  <rcc rId="9855" sId="2" odxf="1" dxf="1">
    <nc r="L366">
      <f>H366/G366-J366</f>
    </nc>
    <odxf>
      <numFmt numFmtId="0" formatCode="General"/>
    </odxf>
    <ndxf>
      <numFmt numFmtId="14" formatCode="0.00%"/>
    </ndxf>
  </rcc>
  <rcc rId="9856" sId="2" odxf="1" dxf="1">
    <nc r="L367">
      <f>H367/G367-J367</f>
    </nc>
    <odxf>
      <numFmt numFmtId="0" formatCode="General"/>
    </odxf>
    <ndxf>
      <numFmt numFmtId="14" formatCode="0.00%"/>
    </ndxf>
  </rcc>
  <rcc rId="9857" sId="2" odxf="1" dxf="1">
    <nc r="L368">
      <f>H368/G368-J368</f>
    </nc>
    <odxf>
      <numFmt numFmtId="0" formatCode="General"/>
    </odxf>
    <ndxf>
      <numFmt numFmtId="14" formatCode="0.00%"/>
    </ndxf>
  </rcc>
  <rcc rId="9858" sId="2" odxf="1" dxf="1">
    <nc r="L369">
      <f>H369/G369-J369</f>
    </nc>
    <odxf>
      <numFmt numFmtId="0" formatCode="General"/>
    </odxf>
    <ndxf>
      <numFmt numFmtId="14" formatCode="0.00%"/>
    </ndxf>
  </rcc>
  <rcc rId="9859" sId="2" odxf="1" dxf="1">
    <nc r="L370">
      <f>H370/G370-J370</f>
    </nc>
    <odxf>
      <numFmt numFmtId="0" formatCode="General"/>
    </odxf>
    <ndxf>
      <numFmt numFmtId="14" formatCode="0.00%"/>
    </ndxf>
  </rcc>
  <rcc rId="9860" sId="2" odxf="1" dxf="1">
    <nc r="L371">
      <f>H371/G371-J371</f>
    </nc>
    <odxf>
      <numFmt numFmtId="0" formatCode="General"/>
    </odxf>
    <ndxf>
      <numFmt numFmtId="14" formatCode="0.00%"/>
    </ndxf>
  </rcc>
  <rcc rId="9861" sId="2" odxf="1" dxf="1">
    <nc r="L372">
      <f>H372/G372-J372</f>
    </nc>
    <odxf>
      <numFmt numFmtId="0" formatCode="General"/>
    </odxf>
    <ndxf>
      <numFmt numFmtId="14" formatCode="0.00%"/>
    </ndxf>
  </rcc>
  <rcc rId="9862" sId="2" odxf="1" dxf="1">
    <nc r="L373">
      <f>H373/G373-J373</f>
    </nc>
    <odxf>
      <numFmt numFmtId="0" formatCode="General"/>
    </odxf>
    <ndxf>
      <numFmt numFmtId="14" formatCode="0.00%"/>
    </ndxf>
  </rcc>
  <rcc rId="9863" sId="2" odxf="1" dxf="1">
    <nc r="L374">
      <f>H374/G374-J374</f>
    </nc>
    <odxf>
      <numFmt numFmtId="0" formatCode="General"/>
    </odxf>
    <ndxf>
      <numFmt numFmtId="14" formatCode="0.00%"/>
    </ndxf>
  </rcc>
  <rcc rId="9864" sId="2" odxf="1" dxf="1">
    <nc r="L375">
      <f>H375/G375-J375</f>
    </nc>
    <odxf>
      <numFmt numFmtId="0" formatCode="General"/>
    </odxf>
    <ndxf>
      <numFmt numFmtId="14" formatCode="0.00%"/>
    </ndxf>
  </rcc>
  <rcc rId="9865" sId="2" odxf="1" dxf="1">
    <nc r="L376">
      <f>H376/G376-J376</f>
    </nc>
    <odxf>
      <numFmt numFmtId="0" formatCode="General"/>
    </odxf>
    <ndxf>
      <numFmt numFmtId="14" formatCode="0.00%"/>
    </ndxf>
  </rcc>
  <rcc rId="9866" sId="2" odxf="1" dxf="1">
    <nc r="L377">
      <f>H377/G377-J377</f>
    </nc>
    <odxf>
      <numFmt numFmtId="0" formatCode="General"/>
    </odxf>
    <ndxf>
      <numFmt numFmtId="14" formatCode="0.00%"/>
    </ndxf>
  </rcc>
  <rcc rId="9867" sId="2" odxf="1" dxf="1">
    <nc r="L378">
      <f>H378/G378-J378</f>
    </nc>
    <odxf>
      <numFmt numFmtId="0" formatCode="General"/>
    </odxf>
    <ndxf>
      <numFmt numFmtId="14" formatCode="0.00%"/>
    </ndxf>
  </rcc>
  <rcc rId="9868" sId="2" odxf="1" dxf="1">
    <nc r="L379">
      <f>H379/G379-J379</f>
    </nc>
    <odxf>
      <numFmt numFmtId="0" formatCode="General"/>
    </odxf>
    <ndxf>
      <numFmt numFmtId="14" formatCode="0.00%"/>
    </ndxf>
  </rcc>
  <rcc rId="9869" sId="2" odxf="1" dxf="1">
    <nc r="L380">
      <f>H380/G380-J380</f>
    </nc>
    <odxf>
      <numFmt numFmtId="0" formatCode="General"/>
    </odxf>
    <ndxf>
      <numFmt numFmtId="14" formatCode="0.00%"/>
    </ndxf>
  </rcc>
  <rcc rId="9870" sId="2" odxf="1" dxf="1">
    <nc r="L381">
      <f>H381/G381-J381</f>
    </nc>
    <odxf>
      <numFmt numFmtId="0" formatCode="General"/>
    </odxf>
    <ndxf>
      <numFmt numFmtId="14" formatCode="0.00%"/>
    </ndxf>
  </rcc>
  <rcc rId="9871" sId="2" odxf="1" dxf="1">
    <nc r="L382">
      <f>H382/G382-J382</f>
    </nc>
    <odxf>
      <numFmt numFmtId="0" formatCode="General"/>
    </odxf>
    <ndxf>
      <numFmt numFmtId="14" formatCode="0.00%"/>
    </ndxf>
  </rcc>
  <rcc rId="9872" sId="2" odxf="1" dxf="1">
    <nc r="L383">
      <f>H383/G383-J383</f>
    </nc>
    <odxf>
      <numFmt numFmtId="0" formatCode="General"/>
    </odxf>
    <ndxf>
      <numFmt numFmtId="14" formatCode="0.00%"/>
    </ndxf>
  </rcc>
  <rcc rId="9873" sId="2" odxf="1" dxf="1">
    <nc r="L384">
      <f>H384/G384-J384</f>
    </nc>
    <odxf>
      <numFmt numFmtId="0" formatCode="General"/>
    </odxf>
    <ndxf>
      <numFmt numFmtId="14" formatCode="0.00%"/>
    </ndxf>
  </rcc>
  <rcc rId="9874" sId="2" odxf="1" dxf="1">
    <nc r="L385">
      <f>H385/G385-J385</f>
    </nc>
    <odxf>
      <numFmt numFmtId="0" formatCode="General"/>
    </odxf>
    <ndxf>
      <numFmt numFmtId="14" formatCode="0.00%"/>
    </ndxf>
  </rcc>
  <rcc rId="9875" sId="2" odxf="1" dxf="1">
    <nc r="L386">
      <f>H386/G386-J386</f>
    </nc>
    <odxf>
      <numFmt numFmtId="0" formatCode="General"/>
    </odxf>
    <ndxf>
      <numFmt numFmtId="14" formatCode="0.00%"/>
    </ndxf>
  </rcc>
  <rcc rId="9876" sId="2" odxf="1" dxf="1">
    <nc r="L387">
      <f>H387/G387-J387</f>
    </nc>
    <odxf>
      <numFmt numFmtId="0" formatCode="General"/>
    </odxf>
    <ndxf>
      <numFmt numFmtId="14" formatCode="0.00%"/>
    </ndxf>
  </rcc>
  <rcc rId="9877" sId="2" odxf="1" dxf="1">
    <nc r="L388">
      <f>H388/G388-J388</f>
    </nc>
    <odxf>
      <numFmt numFmtId="0" formatCode="General"/>
    </odxf>
    <ndxf>
      <numFmt numFmtId="14" formatCode="0.00%"/>
    </ndxf>
  </rcc>
  <rcc rId="9878" sId="2" odxf="1" dxf="1">
    <nc r="L389">
      <f>H389/G389-J389</f>
    </nc>
    <odxf>
      <numFmt numFmtId="0" formatCode="General"/>
    </odxf>
    <ndxf>
      <numFmt numFmtId="14" formatCode="0.00%"/>
    </ndxf>
  </rcc>
  <rcc rId="9879" sId="2" odxf="1" dxf="1">
    <nc r="L390">
      <f>H390/G390-J390</f>
    </nc>
    <odxf>
      <numFmt numFmtId="0" formatCode="General"/>
    </odxf>
    <ndxf>
      <numFmt numFmtId="14" formatCode="0.00%"/>
    </ndxf>
  </rcc>
  <rcc rId="9880" sId="2" odxf="1" dxf="1">
    <nc r="L391">
      <f>H391/G391-J391</f>
    </nc>
    <odxf>
      <numFmt numFmtId="0" formatCode="General"/>
    </odxf>
    <ndxf>
      <numFmt numFmtId="14" formatCode="0.00%"/>
    </ndxf>
  </rcc>
  <rcc rId="9881" sId="2" odxf="1" dxf="1">
    <nc r="L392">
      <f>H392/G392-J392</f>
    </nc>
    <odxf>
      <numFmt numFmtId="0" formatCode="General"/>
    </odxf>
    <ndxf>
      <numFmt numFmtId="14" formatCode="0.00%"/>
    </ndxf>
  </rcc>
  <rcc rId="9882" sId="2" odxf="1" dxf="1">
    <nc r="L393">
      <f>H393/G393-J393</f>
    </nc>
    <odxf>
      <numFmt numFmtId="0" formatCode="General"/>
    </odxf>
    <ndxf>
      <numFmt numFmtId="14" formatCode="0.00%"/>
    </ndxf>
  </rcc>
  <rcc rId="9883" sId="2" odxf="1" dxf="1">
    <nc r="L394">
      <f>H394/G394-J394</f>
    </nc>
    <odxf>
      <numFmt numFmtId="0" formatCode="General"/>
    </odxf>
    <ndxf>
      <numFmt numFmtId="14" formatCode="0.00%"/>
    </ndxf>
  </rcc>
  <rcc rId="9884" sId="2" odxf="1" dxf="1">
    <nc r="L395">
      <f>H395/G395-J395</f>
    </nc>
    <odxf>
      <numFmt numFmtId="0" formatCode="General"/>
    </odxf>
    <ndxf>
      <numFmt numFmtId="14" formatCode="0.00%"/>
    </ndxf>
  </rcc>
  <rcc rId="9885" sId="2" odxf="1" dxf="1">
    <nc r="L396">
      <f>H396/G396-J396</f>
    </nc>
    <odxf>
      <numFmt numFmtId="0" formatCode="General"/>
    </odxf>
    <ndxf>
      <numFmt numFmtId="14" formatCode="0.00%"/>
    </ndxf>
  </rcc>
  <rcc rId="9886" sId="2" odxf="1" dxf="1">
    <nc r="L397">
      <f>H397/G397-J397</f>
    </nc>
    <odxf>
      <numFmt numFmtId="0" formatCode="General"/>
    </odxf>
    <ndxf>
      <numFmt numFmtId="14" formatCode="0.00%"/>
    </ndxf>
  </rcc>
  <rcc rId="9887" sId="2" odxf="1" dxf="1">
    <nc r="L398">
      <f>H398/G398-J398</f>
    </nc>
    <odxf>
      <numFmt numFmtId="0" formatCode="General"/>
    </odxf>
    <ndxf>
      <numFmt numFmtId="14" formatCode="0.00%"/>
    </ndxf>
  </rcc>
  <rcc rId="9888" sId="2" odxf="1" dxf="1">
    <nc r="L399">
      <f>H399/G399-J399</f>
    </nc>
    <odxf>
      <numFmt numFmtId="0" formatCode="General"/>
    </odxf>
    <ndxf>
      <numFmt numFmtId="14" formatCode="0.00%"/>
    </ndxf>
  </rcc>
  <rcc rId="9889" sId="2" odxf="1" dxf="1">
    <nc r="L400">
      <f>H400/G400-J400</f>
    </nc>
    <odxf>
      <numFmt numFmtId="0" formatCode="General"/>
    </odxf>
    <ndxf>
      <numFmt numFmtId="14" formatCode="0.00%"/>
    </ndxf>
  </rcc>
  <rcc rId="9890" sId="2" odxf="1" dxf="1">
    <nc r="L401">
      <f>H401/G401-J401</f>
    </nc>
    <odxf>
      <numFmt numFmtId="0" formatCode="General"/>
    </odxf>
    <ndxf>
      <numFmt numFmtId="14" formatCode="0.00%"/>
    </ndxf>
  </rcc>
  <rcc rId="9891" sId="2" odxf="1" dxf="1">
    <nc r="L402">
      <f>H402/G402-J402</f>
    </nc>
    <odxf>
      <numFmt numFmtId="0" formatCode="General"/>
    </odxf>
    <ndxf>
      <numFmt numFmtId="14" formatCode="0.00%"/>
    </ndxf>
  </rcc>
  <rcc rId="9892" sId="2" odxf="1" dxf="1">
    <nc r="L403">
      <f>H403/G403-J403</f>
    </nc>
    <odxf>
      <numFmt numFmtId="0" formatCode="General"/>
    </odxf>
    <ndxf>
      <numFmt numFmtId="14" formatCode="0.00%"/>
    </ndxf>
  </rcc>
  <rcc rId="9893" sId="2" odxf="1" dxf="1">
    <nc r="L404">
      <f>H404/G404-J404</f>
    </nc>
    <odxf>
      <numFmt numFmtId="0" formatCode="General"/>
    </odxf>
    <ndxf>
      <numFmt numFmtId="14" formatCode="0.00%"/>
    </ndxf>
  </rcc>
  <rcc rId="9894" sId="2" odxf="1" dxf="1">
    <nc r="L405">
      <f>H405/G405-J405</f>
    </nc>
    <odxf>
      <numFmt numFmtId="0" formatCode="General"/>
    </odxf>
    <ndxf>
      <numFmt numFmtId="14" formatCode="0.00%"/>
    </ndxf>
  </rcc>
  <rcc rId="9895" sId="2" odxf="1" dxf="1">
    <nc r="L406">
      <f>H406/G406-J406</f>
    </nc>
    <odxf>
      <numFmt numFmtId="0" formatCode="General"/>
    </odxf>
    <ndxf>
      <numFmt numFmtId="14" formatCode="0.00%"/>
    </ndxf>
  </rcc>
  <rcc rId="9896" sId="2" odxf="1" dxf="1">
    <nc r="L407">
      <f>H407/G407-J407</f>
    </nc>
    <odxf>
      <numFmt numFmtId="0" formatCode="General"/>
    </odxf>
    <ndxf>
      <numFmt numFmtId="14" formatCode="0.00%"/>
    </ndxf>
  </rcc>
  <rcc rId="9897" sId="2" odxf="1" dxf="1">
    <nc r="L408">
      <f>H408/G408-J408</f>
    </nc>
    <odxf>
      <numFmt numFmtId="0" formatCode="General"/>
    </odxf>
    <ndxf>
      <numFmt numFmtId="14" formatCode="0.00%"/>
    </ndxf>
  </rcc>
  <rcc rId="9898" sId="2" odxf="1" dxf="1">
    <nc r="L409">
      <f>H409/G409-J409</f>
    </nc>
    <odxf>
      <numFmt numFmtId="0" formatCode="General"/>
    </odxf>
    <ndxf>
      <numFmt numFmtId="14" formatCode="0.00%"/>
    </ndxf>
  </rcc>
  <rcc rId="9899" sId="2" odxf="1" dxf="1">
    <nc r="L410">
      <f>H410/G410-J410</f>
    </nc>
    <odxf>
      <numFmt numFmtId="0" formatCode="General"/>
    </odxf>
    <ndxf>
      <numFmt numFmtId="14" formatCode="0.00%"/>
    </ndxf>
  </rcc>
  <rcc rId="9900" sId="2" odxf="1" dxf="1">
    <nc r="L411">
      <f>H411/G411-J411</f>
    </nc>
    <odxf>
      <numFmt numFmtId="0" formatCode="General"/>
    </odxf>
    <ndxf>
      <numFmt numFmtId="14" formatCode="0.00%"/>
    </ndxf>
  </rcc>
  <rcc rId="9901" sId="2" odxf="1" dxf="1">
    <nc r="L412">
      <f>H412/G412-J412</f>
    </nc>
    <odxf>
      <numFmt numFmtId="0" formatCode="General"/>
    </odxf>
    <ndxf>
      <numFmt numFmtId="14" formatCode="0.00%"/>
    </ndxf>
  </rcc>
  <rcc rId="9902" sId="2" odxf="1" dxf="1">
    <nc r="L413">
      <f>H413/G413-J413</f>
    </nc>
    <odxf>
      <numFmt numFmtId="0" formatCode="General"/>
    </odxf>
    <ndxf>
      <numFmt numFmtId="14" formatCode="0.00%"/>
    </ndxf>
  </rcc>
  <rcc rId="9903" sId="2" odxf="1" dxf="1">
    <nc r="L414">
      <f>H414/G414-J414</f>
    </nc>
    <odxf>
      <numFmt numFmtId="0" formatCode="General"/>
    </odxf>
    <ndxf>
      <numFmt numFmtId="14" formatCode="0.00%"/>
    </ndxf>
  </rcc>
  <rcc rId="9904" sId="2" odxf="1" dxf="1">
    <nc r="L415">
      <f>H415/G415-J415</f>
    </nc>
    <odxf>
      <numFmt numFmtId="0" formatCode="General"/>
    </odxf>
    <ndxf>
      <numFmt numFmtId="14" formatCode="0.00%"/>
    </ndxf>
  </rcc>
  <rcc rId="9905" sId="2" odxf="1" dxf="1">
    <nc r="L416">
      <f>H416/G416-J416</f>
    </nc>
    <odxf>
      <numFmt numFmtId="0" formatCode="General"/>
    </odxf>
    <ndxf>
      <numFmt numFmtId="14" formatCode="0.00%"/>
    </ndxf>
  </rcc>
  <rcc rId="9906" sId="2" odxf="1" dxf="1">
    <nc r="L417">
      <f>H417/G417-J417</f>
    </nc>
    <odxf>
      <numFmt numFmtId="0" formatCode="General"/>
    </odxf>
    <ndxf>
      <numFmt numFmtId="14" formatCode="0.00%"/>
    </ndxf>
  </rcc>
  <rcc rId="9907" sId="2" odxf="1" dxf="1">
    <nc r="L418">
      <f>H418/G418-J418</f>
    </nc>
    <odxf>
      <numFmt numFmtId="0" formatCode="General"/>
    </odxf>
    <ndxf>
      <numFmt numFmtId="14" formatCode="0.00%"/>
    </ndxf>
  </rcc>
  <rcc rId="9908" sId="2" odxf="1" dxf="1">
    <nc r="L419">
      <f>H419/G419-J419</f>
    </nc>
    <odxf>
      <numFmt numFmtId="0" formatCode="General"/>
    </odxf>
    <ndxf>
      <numFmt numFmtId="14" formatCode="0.00%"/>
    </ndxf>
  </rcc>
  <rcc rId="9909" sId="2" odxf="1" dxf="1">
    <nc r="L420">
      <f>H420/G420-J420</f>
    </nc>
    <odxf>
      <numFmt numFmtId="0" formatCode="General"/>
    </odxf>
    <ndxf>
      <numFmt numFmtId="14" formatCode="0.00%"/>
    </ndxf>
  </rcc>
  <rcc rId="9910" sId="2" odxf="1" dxf="1">
    <nc r="L421">
      <f>H421/G421-J421</f>
    </nc>
    <odxf>
      <numFmt numFmtId="0" formatCode="General"/>
    </odxf>
    <ndxf>
      <numFmt numFmtId="14" formatCode="0.00%"/>
    </ndxf>
  </rcc>
  <rcc rId="9911" sId="2" odxf="1" dxf="1">
    <nc r="L422">
      <f>H422/G422-J422</f>
    </nc>
    <odxf>
      <numFmt numFmtId="0" formatCode="General"/>
    </odxf>
    <ndxf>
      <numFmt numFmtId="14" formatCode="0.00%"/>
    </ndxf>
  </rcc>
  <rcc rId="9912" sId="2" odxf="1" dxf="1">
    <nc r="L423">
      <f>H423/G423-J423</f>
    </nc>
    <odxf>
      <numFmt numFmtId="0" formatCode="General"/>
    </odxf>
    <ndxf>
      <numFmt numFmtId="14" formatCode="0.00%"/>
    </ndxf>
  </rcc>
  <rcc rId="9913" sId="2" odxf="1" dxf="1">
    <nc r="L424">
      <f>H424/G424-J424</f>
    </nc>
    <odxf>
      <numFmt numFmtId="0" formatCode="General"/>
    </odxf>
    <ndxf>
      <numFmt numFmtId="14" formatCode="0.00%"/>
    </ndxf>
  </rcc>
  <rcc rId="9914" sId="2" odxf="1" dxf="1">
    <nc r="L425">
      <f>H425/G425-J425</f>
    </nc>
    <odxf>
      <numFmt numFmtId="0" formatCode="General"/>
    </odxf>
    <ndxf>
      <numFmt numFmtId="14" formatCode="0.00%"/>
    </ndxf>
  </rcc>
  <rcc rId="9915" sId="2" odxf="1" dxf="1">
    <nc r="L426">
      <f>H426/G426-J426</f>
    </nc>
    <odxf>
      <numFmt numFmtId="0" formatCode="General"/>
    </odxf>
    <ndxf>
      <numFmt numFmtId="14" formatCode="0.00%"/>
    </ndxf>
  </rcc>
  <rcc rId="9916" sId="2" odxf="1" dxf="1">
    <nc r="L427">
      <f>H427/G427-J427</f>
    </nc>
    <odxf>
      <numFmt numFmtId="0" formatCode="General"/>
    </odxf>
    <ndxf>
      <numFmt numFmtId="14" formatCode="0.00%"/>
    </ndxf>
  </rcc>
  <rcc rId="9917" sId="2" odxf="1" dxf="1">
    <nc r="L428">
      <f>H428/G428-J428</f>
    </nc>
    <odxf>
      <numFmt numFmtId="0" formatCode="General"/>
    </odxf>
    <ndxf>
      <numFmt numFmtId="14" formatCode="0.00%"/>
    </ndxf>
  </rcc>
  <rcc rId="9918" sId="2" odxf="1" dxf="1">
    <nc r="L429">
      <f>H429/G429-J429</f>
    </nc>
    <odxf>
      <numFmt numFmtId="0" formatCode="General"/>
    </odxf>
    <ndxf>
      <numFmt numFmtId="14" formatCode="0.00%"/>
    </ndxf>
  </rcc>
  <rcc rId="9919" sId="2" odxf="1" dxf="1">
    <nc r="L430">
      <f>H430/G430-J430</f>
    </nc>
    <odxf>
      <numFmt numFmtId="0" formatCode="General"/>
    </odxf>
    <ndxf>
      <numFmt numFmtId="14" formatCode="0.00%"/>
    </ndxf>
  </rcc>
  <rcc rId="9920" sId="2" odxf="1" dxf="1">
    <nc r="L431">
      <f>H431/G431-J431</f>
    </nc>
    <odxf>
      <numFmt numFmtId="0" formatCode="General"/>
    </odxf>
    <ndxf>
      <numFmt numFmtId="14" formatCode="0.00%"/>
    </ndxf>
  </rcc>
  <rcc rId="9921" sId="2" odxf="1" dxf="1">
    <nc r="L432">
      <f>H432/G432-J432</f>
    </nc>
    <odxf>
      <numFmt numFmtId="0" formatCode="General"/>
    </odxf>
    <ndxf>
      <numFmt numFmtId="14" formatCode="0.00%"/>
    </ndxf>
  </rcc>
  <rcc rId="9922" sId="2" odxf="1" dxf="1">
    <nc r="L433">
      <f>H433/G433-J433</f>
    </nc>
    <odxf>
      <numFmt numFmtId="0" formatCode="General"/>
    </odxf>
    <ndxf>
      <numFmt numFmtId="14" formatCode="0.00%"/>
    </ndxf>
  </rcc>
  <rcc rId="9923" sId="2" odxf="1" dxf="1">
    <nc r="L434">
      <f>H434/G434-J434</f>
    </nc>
    <odxf>
      <numFmt numFmtId="0" formatCode="General"/>
    </odxf>
    <ndxf>
      <numFmt numFmtId="14" formatCode="0.00%"/>
    </ndxf>
  </rcc>
  <rcc rId="9924" sId="2" odxf="1" dxf="1">
    <nc r="L435">
      <f>H435/G435-J435</f>
    </nc>
    <odxf>
      <numFmt numFmtId="0" formatCode="General"/>
    </odxf>
    <ndxf>
      <numFmt numFmtId="14" formatCode="0.00%"/>
    </ndxf>
  </rcc>
  <rcc rId="9925" sId="2" odxf="1" dxf="1">
    <nc r="L436">
      <f>H436/G436-J436</f>
    </nc>
    <odxf>
      <numFmt numFmtId="0" formatCode="General"/>
    </odxf>
    <ndxf>
      <numFmt numFmtId="14" formatCode="0.00%"/>
    </ndxf>
  </rcc>
  <rcc rId="9926" sId="2" odxf="1" dxf="1">
    <nc r="L437">
      <f>H437/G437-J437</f>
    </nc>
    <odxf>
      <numFmt numFmtId="0" formatCode="General"/>
    </odxf>
    <ndxf>
      <numFmt numFmtId="14" formatCode="0.00%"/>
    </ndxf>
  </rcc>
  <rcc rId="9927" sId="2" odxf="1" dxf="1">
    <nc r="L438">
      <f>H438/G438-J438</f>
    </nc>
    <odxf>
      <numFmt numFmtId="0" formatCode="General"/>
    </odxf>
    <ndxf>
      <numFmt numFmtId="14" formatCode="0.00%"/>
    </ndxf>
  </rcc>
  <rcc rId="9928" sId="2" odxf="1" dxf="1">
    <nc r="L439">
      <f>H439/G439-J439</f>
    </nc>
    <odxf>
      <numFmt numFmtId="0" formatCode="General"/>
    </odxf>
    <ndxf>
      <numFmt numFmtId="14" formatCode="0.00%"/>
    </ndxf>
  </rcc>
  <rcc rId="9929" sId="2" odxf="1" dxf="1">
    <nc r="L440">
      <f>H440/G440-J440</f>
    </nc>
    <odxf>
      <numFmt numFmtId="0" formatCode="General"/>
    </odxf>
    <ndxf>
      <numFmt numFmtId="14" formatCode="0.00%"/>
    </ndxf>
  </rcc>
  <rcc rId="9930" sId="2" odxf="1" dxf="1">
    <nc r="L441">
      <f>H441/G441-J441</f>
    </nc>
    <odxf>
      <numFmt numFmtId="0" formatCode="General"/>
    </odxf>
    <ndxf>
      <numFmt numFmtId="14" formatCode="0.00%"/>
    </ndxf>
  </rcc>
  <rcc rId="9931" sId="2" odxf="1" dxf="1">
    <nc r="L442">
      <f>H442/G442-J442</f>
    </nc>
    <odxf>
      <numFmt numFmtId="0" formatCode="General"/>
    </odxf>
    <ndxf>
      <numFmt numFmtId="14" formatCode="0.00%"/>
    </ndxf>
  </rcc>
  <rcc rId="9932" sId="2" odxf="1" dxf="1">
    <nc r="L443">
      <f>H443/G443-J443</f>
    </nc>
    <odxf>
      <numFmt numFmtId="0" formatCode="General"/>
    </odxf>
    <ndxf>
      <numFmt numFmtId="14" formatCode="0.00%"/>
    </ndxf>
  </rcc>
  <rcc rId="9933" sId="2" odxf="1" dxf="1">
    <nc r="L444">
      <f>H444/G444-J444</f>
    </nc>
    <odxf>
      <numFmt numFmtId="0" formatCode="General"/>
    </odxf>
    <ndxf>
      <numFmt numFmtId="14" formatCode="0.00%"/>
    </ndxf>
  </rcc>
  <rcc rId="9934" sId="2" odxf="1" dxf="1">
    <nc r="L445">
      <f>H445/G445-J445</f>
    </nc>
    <odxf>
      <numFmt numFmtId="0" formatCode="General"/>
    </odxf>
    <ndxf>
      <numFmt numFmtId="14" formatCode="0.00%"/>
    </ndxf>
  </rcc>
  <rcc rId="9935" sId="2" odxf="1" dxf="1">
    <nc r="L446">
      <f>H446/G446-J446</f>
    </nc>
    <odxf>
      <numFmt numFmtId="0" formatCode="General"/>
    </odxf>
    <ndxf>
      <numFmt numFmtId="14" formatCode="0.00%"/>
    </ndxf>
  </rcc>
  <rcc rId="9936" sId="2" odxf="1" dxf="1">
    <nc r="L447">
      <f>H447/G447-J447</f>
    </nc>
    <odxf>
      <numFmt numFmtId="0" formatCode="General"/>
    </odxf>
    <ndxf>
      <numFmt numFmtId="14" formatCode="0.00%"/>
    </ndxf>
  </rcc>
  <rcc rId="9937" sId="2" odxf="1" dxf="1">
    <nc r="L448">
      <f>H448/G448-J448</f>
    </nc>
    <odxf>
      <numFmt numFmtId="0" formatCode="General"/>
    </odxf>
    <ndxf>
      <numFmt numFmtId="14" formatCode="0.00%"/>
    </ndxf>
  </rcc>
  <rcc rId="9938" sId="2" odxf="1" dxf="1">
    <nc r="L449">
      <f>H449/G449-J449</f>
    </nc>
    <odxf>
      <numFmt numFmtId="0" formatCode="General"/>
    </odxf>
    <ndxf>
      <numFmt numFmtId="14" formatCode="0.00%"/>
    </ndxf>
  </rcc>
  <rcc rId="9939" sId="2" odxf="1" dxf="1">
    <nc r="L450">
      <f>H450/G450-J450</f>
    </nc>
    <odxf>
      <numFmt numFmtId="0" formatCode="General"/>
    </odxf>
    <ndxf>
      <numFmt numFmtId="14" formatCode="0.00%"/>
    </ndxf>
  </rcc>
  <rcc rId="9940" sId="2" odxf="1" dxf="1">
    <nc r="L451">
      <f>H451/G451-J451</f>
    </nc>
    <odxf>
      <numFmt numFmtId="0" formatCode="General"/>
    </odxf>
    <ndxf>
      <numFmt numFmtId="14" formatCode="0.00%"/>
    </ndxf>
  </rcc>
  <rcc rId="9941" sId="2" odxf="1" dxf="1">
    <nc r="L452">
      <f>H452/G452-J452</f>
    </nc>
    <odxf>
      <numFmt numFmtId="0" formatCode="General"/>
    </odxf>
    <ndxf>
      <numFmt numFmtId="14" formatCode="0.00%"/>
    </ndxf>
  </rcc>
  <rcc rId="9942" sId="2" odxf="1" dxf="1">
    <nc r="L453">
      <f>H453/G453-J453</f>
    </nc>
    <odxf>
      <numFmt numFmtId="0" formatCode="General"/>
    </odxf>
    <ndxf>
      <numFmt numFmtId="14" formatCode="0.00%"/>
    </ndxf>
  </rcc>
  <rcc rId="9943" sId="2" odxf="1" dxf="1">
    <nc r="L454">
      <f>H454/G454-J454</f>
    </nc>
    <odxf>
      <numFmt numFmtId="0" formatCode="General"/>
    </odxf>
    <ndxf>
      <numFmt numFmtId="14" formatCode="0.00%"/>
    </ndxf>
  </rcc>
  <rcc rId="9944" sId="2" odxf="1" dxf="1">
    <nc r="L455">
      <f>H455/G455-J455</f>
    </nc>
    <odxf>
      <numFmt numFmtId="0" formatCode="General"/>
    </odxf>
    <ndxf>
      <numFmt numFmtId="14" formatCode="0.00%"/>
    </ndxf>
  </rcc>
  <rcc rId="9945" sId="2" odxf="1" dxf="1">
    <nc r="L456">
      <f>H456/G456-J456</f>
    </nc>
    <odxf>
      <numFmt numFmtId="0" formatCode="General"/>
    </odxf>
    <ndxf>
      <numFmt numFmtId="14" formatCode="0.00%"/>
    </ndxf>
  </rcc>
  <rcc rId="9946" sId="2" odxf="1" dxf="1">
    <nc r="L457">
      <f>H457/G457-J457</f>
    </nc>
    <odxf>
      <numFmt numFmtId="0" formatCode="General"/>
    </odxf>
    <ndxf>
      <numFmt numFmtId="14" formatCode="0.00%"/>
    </ndxf>
  </rcc>
  <rcc rId="9947" sId="2" odxf="1" dxf="1">
    <nc r="L458">
      <f>H458/G458-J458</f>
    </nc>
    <odxf>
      <numFmt numFmtId="0" formatCode="General"/>
    </odxf>
    <ndxf>
      <numFmt numFmtId="14" formatCode="0.00%"/>
    </ndxf>
  </rcc>
  <rcc rId="9948" sId="2" odxf="1" dxf="1">
    <nc r="L459">
      <f>H459/G459-J459</f>
    </nc>
    <odxf>
      <numFmt numFmtId="0" formatCode="General"/>
    </odxf>
    <ndxf>
      <numFmt numFmtId="14" formatCode="0.00%"/>
    </ndxf>
  </rcc>
  <rcc rId="9949" sId="2" odxf="1" dxf="1">
    <nc r="L460">
      <f>H460/G460-J460</f>
    </nc>
    <odxf>
      <numFmt numFmtId="0" formatCode="General"/>
    </odxf>
    <ndxf>
      <numFmt numFmtId="14" formatCode="0.00%"/>
    </ndxf>
  </rcc>
  <rcc rId="9950" sId="2" odxf="1" dxf="1">
    <nc r="L461">
      <f>H461/G461-J461</f>
    </nc>
    <odxf>
      <numFmt numFmtId="0" formatCode="General"/>
    </odxf>
    <ndxf>
      <numFmt numFmtId="14" formatCode="0.00%"/>
    </ndxf>
  </rcc>
  <rcc rId="9951" sId="2" odxf="1" dxf="1">
    <nc r="L462">
      <f>H462/G462-J462</f>
    </nc>
    <odxf>
      <numFmt numFmtId="0" formatCode="General"/>
    </odxf>
    <ndxf>
      <numFmt numFmtId="14" formatCode="0.00%"/>
    </ndxf>
  </rcc>
  <rcc rId="9952" sId="2" odxf="1" dxf="1">
    <nc r="L463">
      <f>H463/G463-J463</f>
    </nc>
    <odxf>
      <numFmt numFmtId="0" formatCode="General"/>
    </odxf>
    <ndxf>
      <numFmt numFmtId="14" formatCode="0.00%"/>
    </ndxf>
  </rcc>
  <rcc rId="9953" sId="2" odxf="1" dxf="1">
    <nc r="L464">
      <f>H464/G464-J464</f>
    </nc>
    <odxf>
      <numFmt numFmtId="0" formatCode="General"/>
    </odxf>
    <ndxf>
      <numFmt numFmtId="14" formatCode="0.00%"/>
    </ndxf>
  </rcc>
  <rcc rId="9954" sId="2" odxf="1" dxf="1">
    <nc r="L465">
      <f>H465/G465-J465</f>
    </nc>
    <odxf>
      <numFmt numFmtId="0" formatCode="General"/>
    </odxf>
    <ndxf>
      <numFmt numFmtId="14" formatCode="0.00%"/>
    </ndxf>
  </rcc>
  <rcc rId="9955" sId="2" odxf="1" dxf="1">
    <nc r="L466">
      <f>H466/G466-J466</f>
    </nc>
    <odxf>
      <numFmt numFmtId="0" formatCode="General"/>
    </odxf>
    <ndxf>
      <numFmt numFmtId="14" formatCode="0.00%"/>
    </ndxf>
  </rcc>
  <rcc rId="9956" sId="2" odxf="1" dxf="1">
    <nc r="L467">
      <f>H467/G467-J467</f>
    </nc>
    <odxf>
      <numFmt numFmtId="0" formatCode="General"/>
    </odxf>
    <ndxf>
      <numFmt numFmtId="14" formatCode="0.00%"/>
    </ndxf>
  </rcc>
  <rcc rId="9957" sId="2" odxf="1" dxf="1">
    <nc r="L468">
      <f>H468/G468-J468</f>
    </nc>
    <odxf>
      <numFmt numFmtId="0" formatCode="General"/>
    </odxf>
    <ndxf>
      <numFmt numFmtId="14" formatCode="0.00%"/>
    </ndxf>
  </rcc>
  <rcc rId="9958" sId="2" odxf="1" dxf="1">
    <nc r="L469">
      <f>H469/G469-J469</f>
    </nc>
    <odxf>
      <numFmt numFmtId="0" formatCode="General"/>
    </odxf>
    <ndxf>
      <numFmt numFmtId="14" formatCode="0.00%"/>
    </ndxf>
  </rcc>
  <rcc rId="9959" sId="2" odxf="1" dxf="1">
    <nc r="L470">
      <f>H470/G470-J470</f>
    </nc>
    <odxf>
      <numFmt numFmtId="0" formatCode="General"/>
    </odxf>
    <ndxf>
      <numFmt numFmtId="14" formatCode="0.00%"/>
    </ndxf>
  </rcc>
  <rcc rId="9960" sId="2" odxf="1" dxf="1">
    <nc r="L471">
      <f>H471/G471-J471</f>
    </nc>
    <odxf>
      <numFmt numFmtId="0" formatCode="General"/>
    </odxf>
    <ndxf>
      <numFmt numFmtId="14" formatCode="0.00%"/>
    </ndxf>
  </rcc>
  <rcc rId="9961" sId="2" odxf="1" dxf="1">
    <nc r="L472">
      <f>H472/G472-J472</f>
    </nc>
    <odxf>
      <numFmt numFmtId="0" formatCode="General"/>
    </odxf>
    <ndxf>
      <numFmt numFmtId="14" formatCode="0.00%"/>
    </ndxf>
  </rcc>
  <rcc rId="9962" sId="2" odxf="1" dxf="1">
    <nc r="L473">
      <f>H473/G473-J473</f>
    </nc>
    <odxf>
      <numFmt numFmtId="0" formatCode="General"/>
    </odxf>
    <ndxf>
      <numFmt numFmtId="14" formatCode="0.00%"/>
    </ndxf>
  </rcc>
  <rcc rId="9963" sId="2" odxf="1" dxf="1">
    <nc r="L474">
      <f>H474/G474-J474</f>
    </nc>
    <odxf>
      <numFmt numFmtId="0" formatCode="General"/>
    </odxf>
    <ndxf>
      <numFmt numFmtId="14" formatCode="0.00%"/>
    </ndxf>
  </rcc>
  <rcc rId="9964" sId="2" odxf="1" dxf="1">
    <nc r="L475">
      <f>H475/G475-J475</f>
    </nc>
    <odxf>
      <numFmt numFmtId="0" formatCode="General"/>
    </odxf>
    <ndxf>
      <numFmt numFmtId="14" formatCode="0.00%"/>
    </ndxf>
  </rcc>
  <rcc rId="9965" sId="2" odxf="1" dxf="1">
    <nc r="L476">
      <f>H476/G476-J476</f>
    </nc>
    <odxf>
      <numFmt numFmtId="0" formatCode="General"/>
    </odxf>
    <ndxf>
      <numFmt numFmtId="14" formatCode="0.00%"/>
    </ndxf>
  </rcc>
  <rcc rId="9966" sId="2" odxf="1" dxf="1">
    <nc r="L477">
      <f>H477/G477-J477</f>
    </nc>
    <odxf>
      <numFmt numFmtId="0" formatCode="General"/>
    </odxf>
    <ndxf>
      <numFmt numFmtId="14" formatCode="0.00%"/>
    </ndxf>
  </rcc>
  <rcc rId="9967" sId="2" odxf="1" dxf="1">
    <nc r="L478">
      <f>H478/G478-J478</f>
    </nc>
    <odxf>
      <numFmt numFmtId="0" formatCode="General"/>
    </odxf>
    <ndxf>
      <numFmt numFmtId="14" formatCode="0.00%"/>
    </ndxf>
  </rcc>
  <rcc rId="9968" sId="2" odxf="1" dxf="1">
    <nc r="L479">
      <f>H479/G479-J479</f>
    </nc>
    <odxf>
      <numFmt numFmtId="0" formatCode="General"/>
    </odxf>
    <ndxf>
      <numFmt numFmtId="14" formatCode="0.00%"/>
    </ndxf>
  </rcc>
  <rcc rId="9969" sId="2" odxf="1" dxf="1">
    <nc r="L480">
      <f>H480/G480-J480</f>
    </nc>
    <odxf>
      <numFmt numFmtId="0" formatCode="General"/>
    </odxf>
    <ndxf>
      <numFmt numFmtId="14" formatCode="0.00%"/>
    </ndxf>
  </rcc>
  <rcc rId="9970" sId="2" odxf="1" dxf="1">
    <nc r="L481">
      <f>H481/G481-J481</f>
    </nc>
    <odxf>
      <numFmt numFmtId="0" formatCode="General"/>
    </odxf>
    <ndxf>
      <numFmt numFmtId="14" formatCode="0.00%"/>
    </ndxf>
  </rcc>
  <rcc rId="9971" sId="2" odxf="1" dxf="1">
    <nc r="L482">
      <f>H482/G482-J482</f>
    </nc>
    <odxf>
      <numFmt numFmtId="0" formatCode="General"/>
    </odxf>
    <ndxf>
      <numFmt numFmtId="14" formatCode="0.00%"/>
    </ndxf>
  </rcc>
  <rcc rId="9972" sId="2" odxf="1" dxf="1">
    <nc r="L483">
      <f>H483/G483-J483</f>
    </nc>
    <odxf>
      <numFmt numFmtId="0" formatCode="General"/>
    </odxf>
    <ndxf>
      <numFmt numFmtId="14" formatCode="0.00%"/>
    </ndxf>
  </rcc>
  <rcc rId="9973" sId="2" odxf="1" dxf="1">
    <nc r="L484">
      <f>H484/G484-J484</f>
    </nc>
    <odxf>
      <numFmt numFmtId="0" formatCode="General"/>
    </odxf>
    <ndxf>
      <numFmt numFmtId="14" formatCode="0.00%"/>
    </ndxf>
  </rcc>
  <rcc rId="9974" sId="2" odxf="1" dxf="1">
    <nc r="L485">
      <f>H485/G485-J485</f>
    </nc>
    <odxf>
      <numFmt numFmtId="0" formatCode="General"/>
    </odxf>
    <ndxf>
      <numFmt numFmtId="14" formatCode="0.00%"/>
    </ndxf>
  </rcc>
  <rcc rId="9975" sId="2" odxf="1" dxf="1">
    <nc r="L486">
      <f>H486/G486-J486</f>
    </nc>
    <odxf>
      <numFmt numFmtId="0" formatCode="General"/>
    </odxf>
    <ndxf>
      <numFmt numFmtId="14" formatCode="0.00%"/>
    </ndxf>
  </rcc>
  <rcc rId="9976" sId="2" odxf="1" dxf="1">
    <nc r="L487">
      <f>H487/G487-J487</f>
    </nc>
    <odxf>
      <numFmt numFmtId="0" formatCode="General"/>
    </odxf>
    <ndxf>
      <numFmt numFmtId="14" formatCode="0.00%"/>
    </ndxf>
  </rcc>
  <rcc rId="9977" sId="2" odxf="1" dxf="1">
    <nc r="L488">
      <f>H488/G488-J488</f>
    </nc>
    <odxf>
      <numFmt numFmtId="0" formatCode="General"/>
    </odxf>
    <ndxf>
      <numFmt numFmtId="14" formatCode="0.00%"/>
    </ndxf>
  </rcc>
  <rcc rId="9978" sId="2" odxf="1" dxf="1">
    <nc r="L489">
      <f>H489/G489-J489</f>
    </nc>
    <odxf>
      <numFmt numFmtId="0" formatCode="General"/>
    </odxf>
    <ndxf>
      <numFmt numFmtId="14" formatCode="0.00%"/>
    </ndxf>
  </rcc>
  <rcc rId="9979" sId="2" odxf="1" dxf="1">
    <nc r="L490">
      <f>H490/G490-J490</f>
    </nc>
    <odxf>
      <numFmt numFmtId="0" formatCode="General"/>
    </odxf>
    <ndxf>
      <numFmt numFmtId="14" formatCode="0.00%"/>
    </ndxf>
  </rcc>
  <rcc rId="9980" sId="2" odxf="1" dxf="1">
    <nc r="L491">
      <f>H491/G491-J491</f>
    </nc>
    <odxf>
      <numFmt numFmtId="0" formatCode="General"/>
    </odxf>
    <ndxf>
      <numFmt numFmtId="14" formatCode="0.00%"/>
    </ndxf>
  </rcc>
  <rcc rId="9981" sId="2" odxf="1" dxf="1">
    <nc r="L492">
      <f>H492/G492-J492</f>
    </nc>
    <odxf>
      <numFmt numFmtId="0" formatCode="General"/>
    </odxf>
    <ndxf>
      <numFmt numFmtId="14" formatCode="0.00%"/>
    </ndxf>
  </rcc>
  <rcc rId="9982" sId="2" odxf="1" dxf="1">
    <nc r="L493">
      <f>H493/G493-J493</f>
    </nc>
    <odxf>
      <numFmt numFmtId="0" formatCode="General"/>
    </odxf>
    <ndxf>
      <numFmt numFmtId="14" formatCode="0.00%"/>
    </ndxf>
  </rcc>
  <rcc rId="9983" sId="2" odxf="1" dxf="1">
    <nc r="L494">
      <f>H494/G494-J494</f>
    </nc>
    <odxf>
      <numFmt numFmtId="0" formatCode="General"/>
    </odxf>
    <ndxf>
      <numFmt numFmtId="14" formatCode="0.00%"/>
    </ndxf>
  </rcc>
  <rcc rId="9984" sId="2" odxf="1" dxf="1">
    <nc r="L495">
      <f>H495/G495-J495</f>
    </nc>
    <odxf>
      <numFmt numFmtId="0" formatCode="General"/>
    </odxf>
    <ndxf>
      <numFmt numFmtId="14" formatCode="0.00%"/>
    </ndxf>
  </rcc>
  <rcc rId="9985" sId="2" odxf="1" dxf="1">
    <nc r="L496">
      <f>H496/G496-J496</f>
    </nc>
    <odxf>
      <numFmt numFmtId="0" formatCode="General"/>
    </odxf>
    <ndxf>
      <numFmt numFmtId="14" formatCode="0.00%"/>
    </ndxf>
  </rcc>
  <rcc rId="9986" sId="2" odxf="1" dxf="1">
    <nc r="L497">
      <f>H497/G497-J497</f>
    </nc>
    <odxf>
      <numFmt numFmtId="0" formatCode="General"/>
    </odxf>
    <ndxf>
      <numFmt numFmtId="14" formatCode="0.00%"/>
    </ndxf>
  </rcc>
  <rcc rId="9987" sId="2" odxf="1" dxf="1">
    <nc r="L498">
      <f>H498/G498-J498</f>
    </nc>
    <odxf>
      <numFmt numFmtId="0" formatCode="General"/>
    </odxf>
    <ndxf>
      <numFmt numFmtId="14" formatCode="0.00%"/>
    </ndxf>
  </rcc>
  <rcc rId="9988" sId="2" odxf="1" dxf="1">
    <nc r="L499">
      <f>H499/G499-J499</f>
    </nc>
    <odxf>
      <numFmt numFmtId="0" formatCode="General"/>
    </odxf>
    <ndxf>
      <numFmt numFmtId="14" formatCode="0.00%"/>
    </ndxf>
  </rcc>
  <rcc rId="9989" sId="2" odxf="1" dxf="1">
    <nc r="L500">
      <f>H500/G500-J500</f>
    </nc>
    <odxf>
      <numFmt numFmtId="0" formatCode="General"/>
    </odxf>
    <ndxf>
      <numFmt numFmtId="14" formatCode="0.00%"/>
    </ndxf>
  </rcc>
  <rcc rId="9990" sId="2" odxf="1" dxf="1">
    <nc r="L501">
      <f>H501/G501-J501</f>
    </nc>
    <odxf>
      <numFmt numFmtId="0" formatCode="General"/>
    </odxf>
    <ndxf>
      <numFmt numFmtId="14" formatCode="0.00%"/>
    </ndxf>
  </rcc>
  <rcc rId="9991" sId="2" odxf="1" dxf="1">
    <nc r="L502">
      <f>H502/G502-J502</f>
    </nc>
    <odxf>
      <numFmt numFmtId="0" formatCode="General"/>
    </odxf>
    <ndxf>
      <numFmt numFmtId="14" formatCode="0.00%"/>
    </ndxf>
  </rcc>
  <rcc rId="9992" sId="2" odxf="1" dxf="1">
    <nc r="L503">
      <f>H503/G503-J503</f>
    </nc>
    <odxf>
      <numFmt numFmtId="0" formatCode="General"/>
    </odxf>
    <ndxf>
      <numFmt numFmtId="14" formatCode="0.00%"/>
    </ndxf>
  </rcc>
  <rcc rId="9993" sId="2" odxf="1" dxf="1">
    <nc r="L504">
      <f>H504/G504-J504</f>
    </nc>
    <odxf>
      <numFmt numFmtId="0" formatCode="General"/>
    </odxf>
    <ndxf>
      <numFmt numFmtId="14" formatCode="0.00%"/>
    </ndxf>
  </rcc>
  <rcc rId="9994" sId="2" odxf="1" dxf="1">
    <nc r="L505">
      <f>H505/G505-J505</f>
    </nc>
    <odxf>
      <numFmt numFmtId="0" formatCode="General"/>
    </odxf>
    <ndxf>
      <numFmt numFmtId="14" formatCode="0.00%"/>
    </ndxf>
  </rcc>
  <rcc rId="9995" sId="2" odxf="1" dxf="1">
    <nc r="L506">
      <f>H506/G506-J506</f>
    </nc>
    <odxf>
      <numFmt numFmtId="0" formatCode="General"/>
    </odxf>
    <ndxf>
      <numFmt numFmtId="14" formatCode="0.00%"/>
    </ndxf>
  </rcc>
  <rcc rId="9996" sId="2" odxf="1" dxf="1">
    <nc r="L507">
      <f>H507/G507-J507</f>
    </nc>
    <odxf>
      <numFmt numFmtId="0" formatCode="General"/>
    </odxf>
    <ndxf>
      <numFmt numFmtId="14" formatCode="0.00%"/>
    </ndxf>
  </rcc>
  <rcc rId="9997" sId="2" odxf="1" dxf="1">
    <nc r="L508">
      <f>H508/G508-J508</f>
    </nc>
    <odxf>
      <numFmt numFmtId="0" formatCode="General"/>
    </odxf>
    <ndxf>
      <numFmt numFmtId="14" formatCode="0.00%"/>
    </ndxf>
  </rcc>
  <rcc rId="9998" sId="2" odxf="1" dxf="1">
    <nc r="L509">
      <f>H509/G509-J509</f>
    </nc>
    <odxf>
      <numFmt numFmtId="0" formatCode="General"/>
    </odxf>
    <ndxf>
      <numFmt numFmtId="14" formatCode="0.00%"/>
    </ndxf>
  </rcc>
  <rcc rId="9999" sId="2" odxf="1" dxf="1">
    <nc r="L510">
      <f>H510/G510-J510</f>
    </nc>
    <odxf>
      <numFmt numFmtId="0" formatCode="General"/>
    </odxf>
    <ndxf>
      <numFmt numFmtId="14" formatCode="0.00%"/>
    </ndxf>
  </rcc>
  <rcc rId="10000" sId="2" odxf="1" dxf="1">
    <nc r="L511">
      <f>H511/G511-J511</f>
    </nc>
    <odxf>
      <numFmt numFmtId="0" formatCode="General"/>
    </odxf>
    <ndxf>
      <numFmt numFmtId="14" formatCode="0.00%"/>
    </ndxf>
  </rcc>
  <rcc rId="10001" sId="2" odxf="1" dxf="1">
    <nc r="L512">
      <f>H512/G512-J512</f>
    </nc>
    <odxf>
      <numFmt numFmtId="0" formatCode="General"/>
    </odxf>
    <ndxf>
      <numFmt numFmtId="14" formatCode="0.00%"/>
    </ndxf>
  </rcc>
  <rcc rId="10002" sId="2" odxf="1" dxf="1">
    <nc r="L513">
      <f>H513/G513-J513</f>
    </nc>
    <odxf>
      <numFmt numFmtId="0" formatCode="General"/>
    </odxf>
    <ndxf>
      <numFmt numFmtId="14" formatCode="0.00%"/>
    </ndxf>
  </rcc>
  <rcc rId="10003" sId="2" odxf="1" dxf="1">
    <nc r="L514">
      <f>H514/G514-J514</f>
    </nc>
    <odxf>
      <numFmt numFmtId="0" formatCode="General"/>
    </odxf>
    <ndxf>
      <numFmt numFmtId="14" formatCode="0.00%"/>
    </ndxf>
  </rcc>
  <rcc rId="10004" sId="2" odxf="1" dxf="1">
    <nc r="L515">
      <f>H515/G515-J515</f>
    </nc>
    <odxf>
      <numFmt numFmtId="0" formatCode="General"/>
    </odxf>
    <ndxf>
      <numFmt numFmtId="14" formatCode="0.00%"/>
    </ndxf>
  </rcc>
  <rcc rId="10005" sId="2" odxf="1" dxf="1">
    <nc r="L516">
      <f>H516/G516-J516</f>
    </nc>
    <odxf>
      <numFmt numFmtId="0" formatCode="General"/>
    </odxf>
    <ndxf>
      <numFmt numFmtId="14" formatCode="0.00%"/>
    </ndxf>
  </rcc>
  <rcc rId="10006" sId="2" odxf="1" dxf="1">
    <nc r="L517">
      <f>H517/G517-J517</f>
    </nc>
    <odxf>
      <numFmt numFmtId="0" formatCode="General"/>
    </odxf>
    <ndxf>
      <numFmt numFmtId="14" formatCode="0.00%"/>
    </ndxf>
  </rcc>
  <rcc rId="10007" sId="2" odxf="1" dxf="1">
    <nc r="L518">
      <f>H518/G518-J518</f>
    </nc>
    <odxf>
      <numFmt numFmtId="0" formatCode="General"/>
    </odxf>
    <ndxf>
      <numFmt numFmtId="14" formatCode="0.00%"/>
    </ndxf>
  </rcc>
  <rcc rId="10008" sId="2" odxf="1" dxf="1">
    <nc r="L519">
      <f>H519/G519-J519</f>
    </nc>
    <odxf>
      <numFmt numFmtId="0" formatCode="General"/>
    </odxf>
    <ndxf>
      <numFmt numFmtId="14" formatCode="0.00%"/>
    </ndxf>
  </rcc>
  <rcc rId="10009" sId="2" odxf="1" dxf="1">
    <nc r="L520">
      <f>H520/G520-J520</f>
    </nc>
    <odxf>
      <numFmt numFmtId="0" formatCode="General"/>
    </odxf>
    <ndxf>
      <numFmt numFmtId="14" formatCode="0.00%"/>
    </ndxf>
  </rcc>
  <rcc rId="10010" sId="2" odxf="1" dxf="1">
    <nc r="L521">
      <f>H521/G521-J521</f>
    </nc>
    <odxf>
      <numFmt numFmtId="0" formatCode="General"/>
    </odxf>
    <ndxf>
      <numFmt numFmtId="14" formatCode="0.00%"/>
    </ndxf>
  </rcc>
  <rcc rId="10011" sId="2">
    <oc r="J209">
      <f>IF(G209=0,"-",H209/G209)</f>
    </oc>
    <nc r="J209">
      <f>IF(G209=0,"-",H209/G209)</f>
    </nc>
  </rcc>
  <rcc rId="10012" sId="2" numFmtId="14">
    <nc r="J219">
      <f>IF(G219=0,"-",H219/G219)</f>
    </nc>
  </rcc>
  <rcc rId="10013" sId="2" numFmtId="4">
    <nc r="G221">
      <v>0</v>
    </nc>
  </rcc>
  <rrc rId="10014" sId="2" ref="A221:XFD221" action="deleteRow">
    <undo index="0" exp="ref" v="1" dr="I221" r="I219" sId="2"/>
    <undo index="1" exp="ref" v="1" dr="I221" r="I218" sId="2"/>
    <undo index="0" exp="area" ref3D="1" dr="$I$1:$J$1048576" dn="Z_EC1DDABA_87E5_4CA0_BDFA_3176D5C21D42_.wvu.Cols" sId="2"/>
    <rfmt sheetId="2" xfDxf="1" sqref="A221:XFD22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21" t="inlineStr">
        <is>
          <t>Субсидии юридическим лицам на осуществление капитальных вложений в объекты недвижимого имущества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21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21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21" t="inlineStr">
        <is>
          <t>0502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21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21" t="inlineStr">
        <is>
          <t>815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21">
        <v>0</v>
      </nc>
      <ndxf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21">
        <v>0</v>
      </nc>
      <ndxf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21">
        <f>G221-H221</f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21">
        <f>IF(G221=0,"-",H221/G221)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21">
        <f>G221-H221-I221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L221">
        <f>H221/G221-J221</f>
      </nc>
      <ndxf>
        <numFmt numFmtId="14" formatCode="0.00%"/>
        <fill>
          <patternFill patternType="solid">
            <bgColor theme="6" tint="0.59999389629810485"/>
          </patternFill>
        </fill>
      </ndxf>
    </rcc>
    <rfmt sheetId="2" sqref="M22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N221" start="0" length="0">
      <dxf>
        <numFmt numFmtId="4" formatCode="#,##0.00"/>
      </dxf>
    </rfmt>
    <rfmt sheetId="2" sqref="O221" start="0" length="0">
      <dxf>
        <numFmt numFmtId="4" formatCode="#,##0.00"/>
      </dxf>
    </rfmt>
  </rrc>
  <rrc rId="10015" sId="2" ref="A220:XFD220" action="insertRow">
    <undo index="0" exp="area" ref3D="1" dr="$I$1:$J$1048576" dn="Z_EC1DDABA_87E5_4CA0_BDFA_3176D5C21D42_.wvu.Cols" sId="2"/>
  </rrc>
  <rcc rId="10016" sId="2">
    <nc r="F220" t="inlineStr">
      <is>
        <t>811</t>
      </is>
    </nc>
  </rcc>
  <rcc rId="10017" sId="2" numFmtId="4">
    <nc r="G220">
      <v>1564.8</v>
    </nc>
  </rcc>
  <rrc rId="10018" sId="2" ref="A220:XFD220" action="deleteRow">
    <undo index="0" exp="area" ref3D="1" dr="$I$1:$J$1048576" dn="Z_EC1DDABA_87E5_4CA0_BDFA_3176D5C21D42_.wvu.Cols" sId="2"/>
    <rfmt sheetId="2" xfDxf="1" sqref="A220:XFD220" start="0" length="0">
      <dxf>
        <font>
          <name val="Times New Roman"/>
          <scheme val="none"/>
        </font>
        <alignment vertical="center" wrapText="1" readingOrder="0"/>
      </dxf>
    </rfmt>
    <rfmt sheetId="2" sqref="A220" start="0" length="0">
      <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220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220" start="0" length="0">
      <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220" start="0" length="0">
      <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220" start="0" length="0">
      <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F220" t="inlineStr">
        <is>
          <t>811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20">
        <v>1564.8</v>
      </nc>
      <ndxf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H220" start="0" length="0">
      <dxf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220" start="0" length="0">
      <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220" start="0" length="0">
      <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22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20" start="0" length="0">
      <dxf>
        <numFmt numFmtId="14" formatCode="0.00%"/>
        <fill>
          <patternFill patternType="solid">
            <bgColor theme="6" tint="0.59999389629810485"/>
          </patternFill>
        </fill>
      </dxf>
    </rfmt>
    <rfmt sheetId="2" sqref="M22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N220" start="0" length="0">
      <dxf>
        <numFmt numFmtId="4" formatCode="#,##0.00"/>
      </dxf>
    </rfmt>
    <rfmt sheetId="2" sqref="O220" start="0" length="0">
      <dxf>
        <numFmt numFmtId="4" formatCode="#,##0.00"/>
      </dxf>
    </rfmt>
    <rfmt sheetId="2" sqref="P220" start="0" length="0">
      <dxf>
        <numFmt numFmtId="4" formatCode="#,##0.00"/>
      </dxf>
    </rfmt>
  </rrc>
  <rcc rId="10019" sId="2">
    <oc r="I218">
      <f>I220+#REF!</f>
    </oc>
    <nc r="I218">
      <f>I220+I219</f>
    </nc>
  </rcc>
  <rcc rId="10020" sId="2">
    <nc r="I219">
      <f>G219-H219</f>
    </nc>
  </rcc>
  <rcc rId="10021" sId="2">
    <nc r="K209">
      <f>G209-H209-I209</f>
    </nc>
  </rcc>
  <rcc rId="10022" sId="2">
    <oc r="I209">
      <f>I210+I217</f>
    </oc>
    <nc r="I209">
      <f>I210+I217+I214</f>
    </nc>
  </rcc>
  <rfmt sheetId="2" sqref="A269:I271">
    <dxf>
      <fill>
        <patternFill patternType="solid">
          <bgColor theme="5" tint="0.59999389629810485"/>
        </patternFill>
      </fill>
    </dxf>
  </rfmt>
  <rfmt sheetId="2" sqref="A67:I67 A268:I268">
    <dxf>
      <fill>
        <patternFill patternType="solid">
          <bgColor theme="5" tint="0.59999389629810485"/>
        </patternFill>
      </fill>
    </dxf>
  </rfmt>
  <rrc rId="10023" sId="2" ref="A67:XFD67" action="deleteRow">
    <undo index="0" exp="ref" v="1" dr="I67" r="I66" sId="2"/>
    <undo index="0" exp="ref" v="1" dr="H67" r="H66" sId="2"/>
    <undo index="0" exp="ref" v="1" dr="G67" r="G66" sId="2"/>
    <undo index="0" exp="area" ref3D="1" dr="$I$1:$J$1048576" dn="Z_EC1DDABA_87E5_4CA0_BDFA_3176D5C21D42_.wvu.Cols" sId="2"/>
    <rfmt sheetId="2" xfDxf="1" sqref="A67:XFD67" start="0" length="0">
      <dxf>
        <font>
          <name val="Times New Roman"/>
          <scheme val="none"/>
        </font>
        <alignment vertical="center" wrapText="1" readingOrder="0"/>
      </dxf>
    </rfmt>
    <rfmt sheetId="2" sqref="A67" start="0" length="0">
      <dxf>
        <numFmt numFmtId="30" formatCode="@"/>
        <fill>
          <patternFill patternType="solid">
            <bgColor theme="5" tint="0.59999389629810485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67" start="0" length="0">
      <dxf>
        <fill>
          <patternFill patternType="solid">
            <bgColor theme="5" tint="0.5999938962981048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67" start="0" length="0">
      <dxf>
        <numFmt numFmtId="30" formatCode="@"/>
        <fill>
          <patternFill patternType="solid">
            <bgColor theme="5" tint="0.5999938962981048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67" start="0" length="0">
      <dxf>
        <numFmt numFmtId="30" formatCode="@"/>
        <fill>
          <patternFill patternType="solid">
            <bgColor theme="5" tint="0.5999938962981048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67" start="0" length="0">
      <dxf>
        <numFmt numFmtId="30" formatCode="@"/>
        <fill>
          <patternFill patternType="solid">
            <bgColor theme="5" tint="0.5999938962981048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67" start="0" length="0">
      <dxf>
        <numFmt numFmtId="30" formatCode="@"/>
        <fill>
          <patternFill patternType="solid">
            <bgColor theme="5" tint="0.5999938962981048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67" start="0" length="0">
      <dxf>
        <numFmt numFmtId="4" formatCode="#,##0.00"/>
        <fill>
          <patternFill patternType="solid">
            <bgColor theme="5" tint="0.5999938962981048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H67">
        <v>0</v>
      </nc>
      <ndxf>
        <numFmt numFmtId="4" formatCode="#,##0.00"/>
        <fill>
          <patternFill patternType="solid">
            <bgColor theme="5" tint="0.5999938962981048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67">
        <f>G67-H67</f>
      </nc>
      <ndxf>
        <numFmt numFmtId="167" formatCode="#,##0.0"/>
        <fill>
          <patternFill patternType="solid">
            <bgColor theme="5" tint="0.5999938962981048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67">
        <f>IF(G67=0,"-",H67/G67)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67">
        <f>G67-H67-I67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L67">
        <f>H67/G67-J67</f>
      </nc>
      <ndxf>
        <numFmt numFmtId="14" formatCode="0.00%"/>
        <fill>
          <patternFill patternType="solid">
            <bgColor theme="6" tint="0.59999389629810485"/>
          </patternFill>
        </fill>
      </ndxf>
    </rcc>
    <rfmt sheetId="2" sqref="M6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N67" start="0" length="0">
      <dxf>
        <numFmt numFmtId="4" formatCode="#,##0.00"/>
      </dxf>
    </rfmt>
    <rfmt sheetId="2" sqref="O67" start="0" length="0">
      <dxf>
        <numFmt numFmtId="4" formatCode="#,##0.00"/>
      </dxf>
    </rfmt>
  </rrc>
  <rcc rId="10024" sId="2">
    <oc r="G66">
      <f>#REF!+G67</f>
    </oc>
    <nc r="G66">
      <f>G67</f>
    </nc>
  </rcc>
  <rcc rId="10025" sId="2">
    <oc r="H66">
      <f>#REF!+H67</f>
    </oc>
    <nc r="H66">
      <f>H67</f>
    </nc>
  </rcc>
  <rcc rId="10026" sId="2" odxf="1" dxf="1">
    <oc r="I66">
      <f>#REF!+I67</f>
    </oc>
    <nc r="I66">
      <f>I67</f>
    </nc>
    <odxf>
      <numFmt numFmtId="167" formatCode="#,##0.0"/>
    </odxf>
    <ndxf>
      <numFmt numFmtId="4" formatCode="#,##0.00"/>
    </ndxf>
  </rcc>
  <rfmt sheetId="2" sqref="J66" start="0" length="0">
    <dxf>
      <numFmt numFmtId="4" formatCode="#,##0.00"/>
    </dxf>
  </rfmt>
  <rcc rId="10027" sId="2" odxf="1" dxf="1">
    <oc r="J66">
      <f>IF(G66=0,"-",H66/G66)</f>
    </oc>
    <nc r="J66">
      <f>IF(G66=0,"-",H66/G66)</f>
    </nc>
    <ndxf>
      <numFmt numFmtId="165" formatCode="0.0%"/>
    </ndxf>
  </rcc>
  <rrc rId="10028" sId="2" ref="A267:XFD267" action="deleteRow">
    <undo index="0" exp="ref" v="1" dr="I267" r="I266" sId="2"/>
    <undo index="0" exp="ref" v="1" dr="H267" r="H266" sId="2"/>
    <undo index="0" exp="ref" v="1" dr="G267" r="G266" sId="2"/>
    <undo index="0" exp="area" ref3D="1" dr="$I$1:$J$1048576" dn="Z_EC1DDABA_87E5_4CA0_BDFA_3176D5C21D42_.wvu.Cols" sId="2"/>
    <rfmt sheetId="2" xfDxf="1" sqref="A267:XFD267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67" t="inlineStr">
        <is>
    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5" tint="0.59999389629810485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67">
        <v>200</v>
      </nc>
      <ndxf>
        <font>
          <b/>
          <name val="Times New Roman"/>
          <scheme val="none"/>
        </font>
        <fill>
          <patternFill patternType="solid">
            <bgColor theme="5" tint="0.5999938962981048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67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5" tint="0.5999938962981048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67" t="inlineStr">
        <is>
          <t>0603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5" tint="0.5999938962981048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67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5" tint="0.5999938962981048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67" t="inlineStr">
        <is>
          <t>100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5" tint="0.5999938962981048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267">
        <f>G268</f>
      </nc>
      <ndxf>
        <font>
          <b/>
          <name val="Times New Roman"/>
          <scheme val="none"/>
        </font>
        <numFmt numFmtId="4" formatCode="#,##0.00"/>
        <fill>
          <patternFill patternType="solid">
            <bgColor theme="5" tint="0.5999938962981048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67">
        <f>H268</f>
      </nc>
      <ndxf>
        <font>
          <b/>
          <name val="Times New Roman"/>
          <scheme val="none"/>
        </font>
        <numFmt numFmtId="4" formatCode="#,##0.00"/>
        <fill>
          <patternFill patternType="solid">
            <bgColor theme="5" tint="0.5999938962981048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67">
        <f>I268</f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5" tint="0.5999938962981048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67">
        <f>IF(G267=0,"-",H267/G267)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67">
        <f>G267-H267-I267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L267">
        <f>H267/G267-J267</f>
      </nc>
      <ndxf>
        <numFmt numFmtId="14" formatCode="0.00%"/>
        <fill>
          <patternFill patternType="solid">
            <bgColor theme="6" tint="0.59999389629810485"/>
          </patternFill>
        </fill>
      </ndxf>
    </rcc>
    <rfmt sheetId="2" sqref="M26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N267" start="0" length="0">
      <dxf>
        <numFmt numFmtId="4" formatCode="#,##0.00"/>
      </dxf>
    </rfmt>
    <rfmt sheetId="2" sqref="O267" start="0" length="0">
      <dxf>
        <numFmt numFmtId="4" formatCode="#,##0.00"/>
      </dxf>
    </rfmt>
    <rfmt sheetId="2" sqref="P267" start="0" length="0">
      <dxf>
        <numFmt numFmtId="4" formatCode="#,##0.00"/>
      </dxf>
    </rfmt>
  </rrc>
  <rrc rId="10029" sId="2" ref="A267:XFD267" action="deleteRow">
    <undo index="0" exp="area" ref3D="1" dr="$I$1:$J$1048576" dn="Z_EC1DDABA_87E5_4CA0_BDFA_3176D5C21D42_.wvu.Cols" sId="2"/>
    <rfmt sheetId="2" xfDxf="1" sqref="A267:XFD267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267" t="inlineStr">
        <is>
          <t>Расходы на выплаты персоналу казенных учреждений</t>
        </is>
      </nc>
      <ndxf>
        <font>
          <b/>
          <sz val="11"/>
          <color theme="1"/>
          <name val="Times New Roman"/>
          <scheme val="none"/>
        </font>
        <numFmt numFmtId="30" formatCode="@"/>
        <fill>
          <patternFill patternType="solid">
            <bgColor theme="5" tint="0.59999389629810485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67">
        <v>200</v>
      </nc>
      <ndxf>
        <font>
          <b/>
          <name val="Times New Roman"/>
          <scheme val="none"/>
        </font>
        <fill>
          <patternFill patternType="solid">
            <bgColor theme="5" tint="0.5999938962981048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67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5" tint="0.5999938962981048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67" t="inlineStr">
        <is>
          <t>0603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5" tint="0.5999938962981048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67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5" tint="0.5999938962981048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67" t="inlineStr">
        <is>
          <t>110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5" tint="0.5999938962981048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267">
        <f>G268+G269</f>
      </nc>
      <ndxf>
        <font>
          <b/>
          <name val="Times New Roman"/>
          <scheme val="none"/>
        </font>
        <numFmt numFmtId="4" formatCode="#,##0.00"/>
        <fill>
          <patternFill patternType="solid">
            <bgColor theme="5" tint="0.5999938962981048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67">
        <f>H268+H269</f>
      </nc>
      <ndxf>
        <font>
          <b/>
          <name val="Times New Roman"/>
          <scheme val="none"/>
        </font>
        <numFmt numFmtId="4" formatCode="#,##0.00"/>
        <fill>
          <patternFill patternType="solid">
            <bgColor theme="5" tint="0.5999938962981048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67">
        <f>I268+I269</f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5" tint="0.5999938962981048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67">
        <f>IF(G267=0,"-",H267/G267)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67">
        <f>G267-H267-I267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L267">
        <f>H267/G267-J267</f>
      </nc>
      <ndxf>
        <numFmt numFmtId="14" formatCode="0.00%"/>
        <fill>
          <patternFill patternType="solid">
            <bgColor theme="6" tint="0.59999389629810485"/>
          </patternFill>
        </fill>
      </ndxf>
    </rcc>
    <rfmt sheetId="2" sqref="M26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N267" start="0" length="0">
      <dxf>
        <numFmt numFmtId="4" formatCode="#,##0.00"/>
      </dxf>
    </rfmt>
    <rfmt sheetId="2" sqref="O267" start="0" length="0">
      <dxf>
        <numFmt numFmtId="4" formatCode="#,##0.00"/>
      </dxf>
    </rfmt>
    <rfmt sheetId="2" sqref="P267" start="0" length="0">
      <dxf>
        <numFmt numFmtId="4" formatCode="#,##0.00"/>
      </dxf>
    </rfmt>
  </rrc>
  <rrc rId="10030" sId="2" ref="A267:XFD267" action="deleteRow">
    <undo index="0" exp="area" ref3D="1" dr="$I$1:$J$1048576" dn="Z_EC1DDABA_87E5_4CA0_BDFA_3176D5C21D42_.wvu.Cols" sId="2"/>
    <rfmt sheetId="2" xfDxf="1" sqref="A267:XFD267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267" t="inlineStr">
        <is>
          <t>Фонд оплаты труда учреждений</t>
        </is>
      </nc>
      <ndxf>
        <numFmt numFmtId="30" formatCode="@"/>
        <fill>
          <patternFill patternType="solid">
            <bgColor theme="5" tint="0.59999389629810485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67">
        <v>200</v>
      </nc>
      <ndxf>
        <fill>
          <patternFill patternType="solid">
            <bgColor theme="5" tint="0.5999938962981048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67" t="inlineStr">
        <is>
          <t>000</t>
        </is>
      </nc>
      <ndxf>
        <numFmt numFmtId="30" formatCode="@"/>
        <fill>
          <patternFill patternType="solid">
            <bgColor theme="5" tint="0.5999938962981048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67" t="inlineStr">
        <is>
          <t>0603</t>
        </is>
      </nc>
      <ndxf>
        <numFmt numFmtId="30" formatCode="@"/>
        <fill>
          <patternFill patternType="solid">
            <bgColor theme="5" tint="0.5999938962981048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67" t="inlineStr">
        <is>
          <t>00 0 00 00000</t>
        </is>
      </nc>
      <ndxf>
        <numFmt numFmtId="30" formatCode="@"/>
        <fill>
          <patternFill patternType="solid">
            <bgColor theme="5" tint="0.5999938962981048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67" t="inlineStr">
        <is>
          <t>111</t>
        </is>
      </nc>
      <ndxf>
        <numFmt numFmtId="30" formatCode="@"/>
        <fill>
          <patternFill patternType="solid">
            <bgColor theme="5" tint="0.5999938962981048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G267" start="0" length="0">
      <dxf>
        <numFmt numFmtId="4" formatCode="#,##0.00"/>
        <fill>
          <patternFill patternType="solid">
            <bgColor theme="5" tint="0.5999938962981048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H267">
        <v>0</v>
      </nc>
      <ndxf>
        <numFmt numFmtId="4" formatCode="#,##0.00"/>
        <fill>
          <patternFill patternType="solid">
            <bgColor theme="5" tint="0.5999938962981048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67">
        <f>G267-H267</f>
      </nc>
      <ndxf>
        <numFmt numFmtId="167" formatCode="#,##0.0"/>
        <fill>
          <patternFill patternType="solid">
            <bgColor theme="5" tint="0.5999938962981048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67">
        <f>IF(G267=0,"-",H267/G267)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67">
        <f>G267-H267-I267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L267">
        <f>H267/G267-J267</f>
      </nc>
      <ndxf>
        <numFmt numFmtId="14" formatCode="0.00%"/>
        <fill>
          <patternFill patternType="solid">
            <bgColor theme="6" tint="0.59999389629810485"/>
          </patternFill>
        </fill>
      </ndxf>
    </rcc>
    <rfmt sheetId="2" sqref="M26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N267" start="0" length="0">
      <dxf>
        <numFmt numFmtId="4" formatCode="#,##0.00"/>
      </dxf>
    </rfmt>
    <rfmt sheetId="2" sqref="O267" start="0" length="0">
      <dxf>
        <numFmt numFmtId="4" formatCode="#,##0.00"/>
      </dxf>
    </rfmt>
    <rfmt sheetId="2" sqref="P267" start="0" length="0">
      <dxf>
        <numFmt numFmtId="4" formatCode="#,##0.00"/>
      </dxf>
    </rfmt>
  </rrc>
  <rrc rId="10031" sId="2" ref="A267:XFD267" action="deleteRow">
    <undo index="0" exp="area" ref3D="1" dr="$I$1:$J$1048576" dn="Z_EC1DDABA_87E5_4CA0_BDFA_3176D5C21D42_.wvu.Cols" sId="2"/>
    <rfmt sheetId="2" xfDxf="1" sqref="A267:XFD267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267" t="inlineStr">
        <is>
          <t>Расходы на выплаты персоналу казенных учреждений</t>
        </is>
      </nc>
      <ndxf>
        <numFmt numFmtId="30" formatCode="@"/>
        <fill>
          <patternFill patternType="solid">
            <bgColor theme="5" tint="0.59999389629810485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67">
        <v>200</v>
      </nc>
      <ndxf>
        <fill>
          <patternFill patternType="solid">
            <bgColor theme="5" tint="0.5999938962981048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67" t="inlineStr">
        <is>
          <t>000</t>
        </is>
      </nc>
      <ndxf>
        <numFmt numFmtId="30" formatCode="@"/>
        <fill>
          <patternFill patternType="solid">
            <bgColor theme="5" tint="0.5999938962981048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67" t="inlineStr">
        <is>
          <t>0603</t>
        </is>
      </nc>
      <ndxf>
        <numFmt numFmtId="30" formatCode="@"/>
        <fill>
          <patternFill patternType="solid">
            <bgColor theme="5" tint="0.5999938962981048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67" t="inlineStr">
        <is>
          <t>00 0 00 00000</t>
        </is>
      </nc>
      <ndxf>
        <numFmt numFmtId="30" formatCode="@"/>
        <fill>
          <patternFill patternType="solid">
            <bgColor theme="5" tint="0.5999938962981048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67" t="inlineStr">
        <is>
          <t>119</t>
        </is>
      </nc>
      <ndxf>
        <numFmt numFmtId="30" formatCode="@"/>
        <fill>
          <patternFill patternType="solid">
            <bgColor theme="5" tint="0.5999938962981048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G267" start="0" length="0">
      <dxf>
        <numFmt numFmtId="4" formatCode="#,##0.00"/>
        <fill>
          <patternFill patternType="solid">
            <bgColor theme="5" tint="0.5999938962981048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H267">
        <v>0</v>
      </nc>
      <ndxf>
        <numFmt numFmtId="4" formatCode="#,##0.00"/>
        <fill>
          <patternFill patternType="solid">
            <bgColor theme="5" tint="0.5999938962981048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67">
        <f>G267-H267</f>
      </nc>
      <ndxf>
        <numFmt numFmtId="167" formatCode="#,##0.0"/>
        <fill>
          <patternFill patternType="solid">
            <bgColor theme="5" tint="0.5999938962981048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67">
        <f>IF(G267=0,"-",H267/G267)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67">
        <f>G267-H267-I267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L267">
        <f>H267/G267-J267</f>
      </nc>
      <ndxf>
        <numFmt numFmtId="14" formatCode="0.00%"/>
        <fill>
          <patternFill patternType="solid">
            <bgColor theme="6" tint="0.59999389629810485"/>
          </patternFill>
        </fill>
      </ndxf>
    </rcc>
    <rfmt sheetId="2" sqref="M26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N267" start="0" length="0">
      <dxf>
        <numFmt numFmtId="4" formatCode="#,##0.00"/>
      </dxf>
    </rfmt>
    <rfmt sheetId="2" sqref="O267" start="0" length="0">
      <dxf>
        <numFmt numFmtId="4" formatCode="#,##0.00"/>
      </dxf>
    </rfmt>
    <rfmt sheetId="2" sqref="P267" start="0" length="0">
      <dxf>
        <numFmt numFmtId="4" formatCode="#,##0.00"/>
      </dxf>
    </rfmt>
  </rrc>
  <rcc rId="10032" sId="2">
    <oc r="G266">
      <f>#REF!+G267</f>
    </oc>
    <nc r="G266">
      <f>G267</f>
    </nc>
  </rcc>
  <rcc rId="10033" sId="2">
    <oc r="H266">
      <f>#REF!+H267</f>
    </oc>
    <nc r="H266">
      <f>H267</f>
    </nc>
  </rcc>
  <rcc rId="10034" sId="2" odxf="1" dxf="1">
    <oc r="I266">
      <f>#REF!+I267</f>
    </oc>
    <nc r="I266">
      <f>I267</f>
    </nc>
    <odxf>
      <numFmt numFmtId="167" formatCode="#,##0.0"/>
    </odxf>
    <ndxf>
      <numFmt numFmtId="4" formatCode="#,##0.00"/>
    </ndxf>
  </rcc>
  <rcc rId="10035" sId="2">
    <oc r="J7">
      <f>IF(G7=0,"-",H7/G7)</f>
    </oc>
    <nc r="J7">
      <f>IF(G7=0,"-",H7/G7)</f>
    </nc>
  </rcc>
  <rcc rId="10036" sId="2">
    <nc r="A213" t="inlineStr">
      <is>
        <t>Капитальные вложения в объекты государственной (муниципальной) собственности</t>
      </is>
    </nc>
  </rcc>
  <rcc rId="10037" sId="2">
    <nc r="M515">
      <f>CONCATENATE(D515,F515)</f>
    </nc>
  </rcc>
  <rfmt sheetId="2" sqref="N8" start="0" length="0">
    <dxf>
      <fill>
        <patternFill patternType="solid">
          <bgColor theme="6" tint="0.59999389629810485"/>
        </patternFill>
      </fill>
    </dxf>
  </rfmt>
  <rfmt sheetId="2" sqref="N9" start="0" length="0">
    <dxf>
      <fill>
        <patternFill patternType="solid">
          <bgColor theme="6" tint="0.59999389629810485"/>
        </patternFill>
      </fill>
    </dxf>
  </rfmt>
  <rfmt sheetId="2" sqref="N10" start="0" length="0">
    <dxf>
      <fill>
        <patternFill patternType="solid">
          <bgColor theme="6" tint="0.59999389629810485"/>
        </patternFill>
      </fill>
    </dxf>
  </rfmt>
  <rfmt sheetId="2" sqref="N11" start="0" length="0">
    <dxf>
      <fill>
        <patternFill patternType="solid">
          <bgColor theme="6" tint="0.59999389629810485"/>
        </patternFill>
      </fill>
    </dxf>
  </rfmt>
  <rfmt sheetId="2" sqref="N12" start="0" length="0">
    <dxf>
      <fill>
        <patternFill patternType="solid">
          <bgColor theme="6" tint="0.59999389629810485"/>
        </patternFill>
      </fill>
    </dxf>
  </rfmt>
  <rfmt sheetId="2" sqref="N13" start="0" length="0">
    <dxf>
      <fill>
        <patternFill patternType="solid">
          <bgColor theme="6" tint="0.59999389629810485"/>
        </patternFill>
      </fill>
    </dxf>
  </rfmt>
  <rfmt sheetId="2" sqref="N14" start="0" length="0">
    <dxf>
      <fill>
        <patternFill patternType="solid">
          <bgColor theme="6" tint="0.59999389629810485"/>
        </patternFill>
      </fill>
    </dxf>
  </rfmt>
  <rfmt sheetId="2" sqref="N15" start="0" length="0">
    <dxf>
      <fill>
        <patternFill patternType="solid">
          <bgColor theme="6" tint="0.59999389629810485"/>
        </patternFill>
      </fill>
    </dxf>
  </rfmt>
  <rfmt sheetId="2" sqref="N16" start="0" length="0">
    <dxf>
      <fill>
        <patternFill patternType="solid">
          <bgColor theme="6" tint="0.59999389629810485"/>
        </patternFill>
      </fill>
    </dxf>
  </rfmt>
  <rfmt sheetId="2" sqref="N17" start="0" length="0">
    <dxf>
      <fill>
        <patternFill patternType="solid">
          <bgColor theme="6" tint="0.59999389629810485"/>
        </patternFill>
      </fill>
    </dxf>
  </rfmt>
  <rfmt sheetId="2" sqref="N18" start="0" length="0">
    <dxf>
      <fill>
        <patternFill patternType="solid">
          <bgColor theme="6" tint="0.59999389629810485"/>
        </patternFill>
      </fill>
    </dxf>
  </rfmt>
  <rfmt sheetId="2" sqref="N19" start="0" length="0">
    <dxf>
      <fill>
        <patternFill patternType="solid">
          <bgColor theme="6" tint="0.59999389629810485"/>
        </patternFill>
      </fill>
    </dxf>
  </rfmt>
  <rfmt sheetId="2" sqref="N20" start="0" length="0">
    <dxf>
      <fill>
        <patternFill patternType="solid">
          <bgColor theme="6" tint="0.59999389629810485"/>
        </patternFill>
      </fill>
    </dxf>
  </rfmt>
  <rfmt sheetId="2" sqref="N21" start="0" length="0">
    <dxf>
      <fill>
        <patternFill patternType="solid">
          <bgColor theme="6" tint="0.59999389629810485"/>
        </patternFill>
      </fill>
    </dxf>
  </rfmt>
  <rfmt sheetId="2" sqref="N22" start="0" length="0">
    <dxf>
      <fill>
        <patternFill patternType="solid">
          <bgColor theme="6" tint="0.59999389629810485"/>
        </patternFill>
      </fill>
    </dxf>
  </rfmt>
  <rfmt sheetId="2" sqref="N23" start="0" length="0">
    <dxf>
      <fill>
        <patternFill patternType="solid">
          <bgColor theme="6" tint="0.59999389629810485"/>
        </patternFill>
      </fill>
    </dxf>
  </rfmt>
  <rfmt sheetId="2" sqref="N24" start="0" length="0">
    <dxf>
      <fill>
        <patternFill patternType="solid">
          <bgColor theme="6" tint="0.59999389629810485"/>
        </patternFill>
      </fill>
    </dxf>
  </rfmt>
  <rfmt sheetId="2" sqref="N25" start="0" length="0">
    <dxf>
      <fill>
        <patternFill patternType="solid">
          <bgColor theme="6" tint="0.59999389629810485"/>
        </patternFill>
      </fill>
    </dxf>
  </rfmt>
  <rfmt sheetId="2" sqref="N26" start="0" length="0">
    <dxf>
      <fill>
        <patternFill patternType="solid">
          <bgColor theme="6" tint="0.59999389629810485"/>
        </patternFill>
      </fill>
    </dxf>
  </rfmt>
  <rfmt sheetId="2" sqref="N27" start="0" length="0">
    <dxf>
      <fill>
        <patternFill patternType="solid">
          <bgColor theme="6" tint="0.59999389629810485"/>
        </patternFill>
      </fill>
    </dxf>
  </rfmt>
  <rfmt sheetId="2" sqref="N28" start="0" length="0">
    <dxf>
      <fill>
        <patternFill patternType="solid">
          <bgColor theme="6" tint="0.59999389629810485"/>
        </patternFill>
      </fill>
    </dxf>
  </rfmt>
  <rfmt sheetId="2" sqref="N29" start="0" length="0">
    <dxf>
      <fill>
        <patternFill patternType="solid">
          <bgColor theme="6" tint="0.59999389629810485"/>
        </patternFill>
      </fill>
    </dxf>
  </rfmt>
  <rfmt sheetId="2" sqref="N30" start="0" length="0">
    <dxf>
      <fill>
        <patternFill patternType="solid">
          <bgColor theme="6" tint="0.59999389629810485"/>
        </patternFill>
      </fill>
    </dxf>
  </rfmt>
  <rfmt sheetId="2" sqref="N31" start="0" length="0">
    <dxf>
      <fill>
        <patternFill patternType="solid">
          <bgColor theme="6" tint="0.59999389629810485"/>
        </patternFill>
      </fill>
    </dxf>
  </rfmt>
  <rfmt sheetId="2" sqref="N32" start="0" length="0">
    <dxf>
      <fill>
        <patternFill patternType="solid">
          <bgColor theme="6" tint="0.59999389629810485"/>
        </patternFill>
      </fill>
    </dxf>
  </rfmt>
  <rfmt sheetId="2" sqref="N33" start="0" length="0">
    <dxf>
      <fill>
        <patternFill patternType="solid">
          <bgColor theme="6" tint="0.59999389629810485"/>
        </patternFill>
      </fill>
    </dxf>
  </rfmt>
  <rfmt sheetId="2" sqref="N34" start="0" length="0">
    <dxf>
      <fill>
        <patternFill patternType="solid">
          <bgColor theme="6" tint="0.59999389629810485"/>
        </patternFill>
      </fill>
    </dxf>
  </rfmt>
  <rfmt sheetId="2" sqref="N35" start="0" length="0">
    <dxf>
      <fill>
        <patternFill patternType="solid">
          <bgColor theme="6" tint="0.59999389629810485"/>
        </patternFill>
      </fill>
    </dxf>
  </rfmt>
  <rfmt sheetId="2" sqref="N36" start="0" length="0">
    <dxf>
      <fill>
        <patternFill patternType="solid">
          <bgColor theme="6" tint="0.59999389629810485"/>
        </patternFill>
      </fill>
    </dxf>
  </rfmt>
  <rfmt sheetId="2" sqref="N37" start="0" length="0">
    <dxf>
      <fill>
        <patternFill patternType="solid">
          <bgColor theme="6" tint="0.59999389629810485"/>
        </patternFill>
      </fill>
    </dxf>
  </rfmt>
  <rfmt sheetId="2" sqref="N38" start="0" length="0">
    <dxf>
      <fill>
        <patternFill patternType="solid">
          <bgColor theme="6" tint="0.59999389629810485"/>
        </patternFill>
      </fill>
    </dxf>
  </rfmt>
  <rfmt sheetId="2" sqref="N39" start="0" length="0">
    <dxf>
      <fill>
        <patternFill patternType="solid">
          <bgColor theme="6" tint="0.59999389629810485"/>
        </patternFill>
      </fill>
    </dxf>
  </rfmt>
  <rfmt sheetId="2" sqref="N40" start="0" length="0">
    <dxf>
      <fill>
        <patternFill patternType="solid">
          <bgColor theme="6" tint="0.59999389629810485"/>
        </patternFill>
      </fill>
    </dxf>
  </rfmt>
  <rfmt sheetId="2" sqref="N41" start="0" length="0">
    <dxf>
      <fill>
        <patternFill patternType="solid">
          <bgColor theme="6" tint="0.59999389629810485"/>
        </patternFill>
      </fill>
    </dxf>
  </rfmt>
  <rfmt sheetId="2" sqref="N42" start="0" length="0">
    <dxf>
      <fill>
        <patternFill patternType="solid">
          <bgColor theme="6" tint="0.59999389629810485"/>
        </patternFill>
      </fill>
    </dxf>
  </rfmt>
  <rfmt sheetId="2" sqref="N43" start="0" length="0">
    <dxf>
      <fill>
        <patternFill patternType="solid">
          <bgColor theme="6" tint="0.59999389629810485"/>
        </patternFill>
      </fill>
    </dxf>
  </rfmt>
  <rfmt sheetId="2" sqref="N44" start="0" length="0">
    <dxf>
      <fill>
        <patternFill patternType="solid">
          <bgColor theme="6" tint="0.59999389629810485"/>
        </patternFill>
      </fill>
    </dxf>
  </rfmt>
  <rfmt sheetId="2" sqref="N45" start="0" length="0">
    <dxf>
      <fill>
        <patternFill patternType="solid">
          <bgColor theme="6" tint="0.59999389629810485"/>
        </patternFill>
      </fill>
    </dxf>
  </rfmt>
  <rfmt sheetId="2" sqref="N46" start="0" length="0">
    <dxf>
      <fill>
        <patternFill patternType="solid">
          <bgColor theme="6" tint="0.59999389629810485"/>
        </patternFill>
      </fill>
    </dxf>
  </rfmt>
  <rfmt sheetId="2" sqref="N47" start="0" length="0">
    <dxf>
      <fill>
        <patternFill patternType="solid">
          <bgColor theme="6" tint="0.59999389629810485"/>
        </patternFill>
      </fill>
    </dxf>
  </rfmt>
  <rfmt sheetId="2" sqref="N48" start="0" length="0">
    <dxf>
      <fill>
        <patternFill patternType="solid">
          <bgColor theme="6" tint="0.59999389629810485"/>
        </patternFill>
      </fill>
    </dxf>
  </rfmt>
  <rfmt sheetId="2" sqref="N49" start="0" length="0">
    <dxf>
      <fill>
        <patternFill patternType="solid">
          <bgColor theme="6" tint="0.59999389629810485"/>
        </patternFill>
      </fill>
    </dxf>
  </rfmt>
  <rfmt sheetId="2" sqref="N50" start="0" length="0">
    <dxf>
      <fill>
        <patternFill patternType="solid">
          <bgColor theme="6" tint="0.59999389629810485"/>
        </patternFill>
      </fill>
    </dxf>
  </rfmt>
  <rfmt sheetId="2" sqref="N51" start="0" length="0">
    <dxf>
      <fill>
        <patternFill patternType="solid">
          <bgColor theme="6" tint="0.59999389629810485"/>
        </patternFill>
      </fill>
    </dxf>
  </rfmt>
  <rfmt sheetId="2" sqref="N52" start="0" length="0">
    <dxf>
      <fill>
        <patternFill patternType="solid">
          <bgColor theme="6" tint="0.59999389629810485"/>
        </patternFill>
      </fill>
    </dxf>
  </rfmt>
  <rfmt sheetId="2" sqref="N53" start="0" length="0">
    <dxf>
      <fill>
        <patternFill patternType="solid">
          <bgColor theme="6" tint="0.59999389629810485"/>
        </patternFill>
      </fill>
    </dxf>
  </rfmt>
  <rfmt sheetId="2" sqref="N54" start="0" length="0">
    <dxf>
      <fill>
        <patternFill patternType="solid">
          <bgColor theme="6" tint="0.59999389629810485"/>
        </patternFill>
      </fill>
    </dxf>
  </rfmt>
  <rfmt sheetId="2" sqref="N55" start="0" length="0">
    <dxf>
      <fill>
        <patternFill patternType="solid">
          <bgColor theme="6" tint="0.59999389629810485"/>
        </patternFill>
      </fill>
    </dxf>
  </rfmt>
  <rfmt sheetId="2" sqref="N56" start="0" length="0">
    <dxf>
      <fill>
        <patternFill patternType="solid">
          <bgColor theme="6" tint="0.59999389629810485"/>
        </patternFill>
      </fill>
    </dxf>
  </rfmt>
  <rfmt sheetId="2" sqref="N57" start="0" length="0">
    <dxf>
      <fill>
        <patternFill patternType="solid">
          <bgColor theme="6" tint="0.59999389629810485"/>
        </patternFill>
      </fill>
    </dxf>
  </rfmt>
  <rfmt sheetId="2" sqref="N58" start="0" length="0">
    <dxf>
      <fill>
        <patternFill patternType="solid">
          <bgColor theme="6" tint="0.59999389629810485"/>
        </patternFill>
      </fill>
    </dxf>
  </rfmt>
  <rfmt sheetId="2" sqref="N59" start="0" length="0">
    <dxf>
      <fill>
        <patternFill patternType="solid">
          <bgColor theme="6" tint="0.59999389629810485"/>
        </patternFill>
      </fill>
    </dxf>
  </rfmt>
  <rfmt sheetId="2" sqref="N60" start="0" length="0">
    <dxf>
      <fill>
        <patternFill patternType="solid">
          <bgColor theme="6" tint="0.59999389629810485"/>
        </patternFill>
      </fill>
    </dxf>
  </rfmt>
  <rfmt sheetId="2" sqref="N61" start="0" length="0">
    <dxf>
      <fill>
        <patternFill patternType="solid">
          <bgColor theme="6" tint="0.59999389629810485"/>
        </patternFill>
      </fill>
    </dxf>
  </rfmt>
  <rfmt sheetId="2" sqref="N62" start="0" length="0">
    <dxf>
      <fill>
        <patternFill patternType="solid">
          <bgColor theme="6" tint="0.59999389629810485"/>
        </patternFill>
      </fill>
    </dxf>
  </rfmt>
  <rfmt sheetId="2" sqref="N63" start="0" length="0">
    <dxf>
      <fill>
        <patternFill patternType="solid">
          <bgColor theme="6" tint="0.59999389629810485"/>
        </patternFill>
      </fill>
    </dxf>
  </rfmt>
  <rfmt sheetId="2" sqref="N64" start="0" length="0">
    <dxf>
      <fill>
        <patternFill patternType="solid">
          <bgColor theme="6" tint="0.59999389629810485"/>
        </patternFill>
      </fill>
    </dxf>
  </rfmt>
  <rfmt sheetId="2" sqref="N65" start="0" length="0">
    <dxf>
      <fill>
        <patternFill patternType="solid">
          <bgColor theme="6" tint="0.59999389629810485"/>
        </patternFill>
      </fill>
    </dxf>
  </rfmt>
  <rfmt sheetId="2" sqref="N66" start="0" length="0">
    <dxf>
      <fill>
        <patternFill patternType="solid">
          <bgColor theme="6" tint="0.59999389629810485"/>
        </patternFill>
      </fill>
    </dxf>
  </rfmt>
  <rfmt sheetId="2" sqref="N67" start="0" length="0">
    <dxf>
      <fill>
        <patternFill patternType="solid">
          <bgColor theme="6" tint="0.59999389629810485"/>
        </patternFill>
      </fill>
    </dxf>
  </rfmt>
  <rfmt sheetId="2" sqref="N68" start="0" length="0">
    <dxf>
      <fill>
        <patternFill patternType="solid">
          <bgColor theme="6" tint="0.59999389629810485"/>
        </patternFill>
      </fill>
    </dxf>
  </rfmt>
  <rfmt sheetId="2" sqref="N69" start="0" length="0">
    <dxf>
      <fill>
        <patternFill patternType="solid">
          <bgColor theme="6" tint="0.59999389629810485"/>
        </patternFill>
      </fill>
    </dxf>
  </rfmt>
  <rfmt sheetId="2" sqref="N70" start="0" length="0">
    <dxf>
      <fill>
        <patternFill patternType="solid">
          <bgColor theme="6" tint="0.59999389629810485"/>
        </patternFill>
      </fill>
    </dxf>
  </rfmt>
  <rfmt sheetId="2" sqref="N71" start="0" length="0">
    <dxf>
      <fill>
        <patternFill patternType="solid">
          <bgColor theme="6" tint="0.59999389629810485"/>
        </patternFill>
      </fill>
    </dxf>
  </rfmt>
  <rfmt sheetId="2" sqref="N72" start="0" length="0">
    <dxf>
      <fill>
        <patternFill patternType="solid">
          <bgColor theme="6" tint="0.59999389629810485"/>
        </patternFill>
      </fill>
    </dxf>
  </rfmt>
  <rfmt sheetId="2" sqref="N73" start="0" length="0">
    <dxf>
      <fill>
        <patternFill patternType="solid">
          <bgColor theme="6" tint="0.59999389629810485"/>
        </patternFill>
      </fill>
    </dxf>
  </rfmt>
  <rfmt sheetId="2" sqref="N74" start="0" length="0">
    <dxf>
      <fill>
        <patternFill patternType="solid">
          <bgColor theme="6" tint="0.59999389629810485"/>
        </patternFill>
      </fill>
    </dxf>
  </rfmt>
  <rfmt sheetId="2" sqref="N75" start="0" length="0">
    <dxf>
      <fill>
        <patternFill patternType="solid">
          <bgColor theme="6" tint="0.59999389629810485"/>
        </patternFill>
      </fill>
    </dxf>
  </rfmt>
  <rfmt sheetId="2" sqref="N76" start="0" length="0">
    <dxf>
      <fill>
        <patternFill patternType="solid">
          <bgColor theme="6" tint="0.59999389629810485"/>
        </patternFill>
      </fill>
    </dxf>
  </rfmt>
  <rfmt sheetId="2" sqref="N77" start="0" length="0">
    <dxf>
      <fill>
        <patternFill patternType="solid">
          <bgColor theme="6" tint="0.59999389629810485"/>
        </patternFill>
      </fill>
    </dxf>
  </rfmt>
  <rfmt sheetId="2" sqref="N78" start="0" length="0">
    <dxf>
      <fill>
        <patternFill patternType="solid">
          <bgColor theme="6" tint="0.59999389629810485"/>
        </patternFill>
      </fill>
    </dxf>
  </rfmt>
  <rfmt sheetId="2" sqref="N79" start="0" length="0">
    <dxf>
      <fill>
        <patternFill patternType="solid">
          <bgColor theme="6" tint="0.59999389629810485"/>
        </patternFill>
      </fill>
    </dxf>
  </rfmt>
  <rfmt sheetId="2" sqref="N80" start="0" length="0">
    <dxf>
      <fill>
        <patternFill patternType="solid">
          <bgColor theme="6" tint="0.59999389629810485"/>
        </patternFill>
      </fill>
    </dxf>
  </rfmt>
  <rfmt sheetId="2" sqref="N81" start="0" length="0">
    <dxf>
      <fill>
        <patternFill patternType="solid">
          <bgColor theme="6" tint="0.59999389629810485"/>
        </patternFill>
      </fill>
    </dxf>
  </rfmt>
  <rfmt sheetId="2" sqref="N82" start="0" length="0">
    <dxf>
      <fill>
        <patternFill patternType="solid">
          <bgColor theme="6" tint="0.59999389629810485"/>
        </patternFill>
      </fill>
    </dxf>
  </rfmt>
  <rfmt sheetId="2" sqref="N83" start="0" length="0">
    <dxf>
      <fill>
        <patternFill patternType="solid">
          <bgColor theme="6" tint="0.59999389629810485"/>
        </patternFill>
      </fill>
    </dxf>
  </rfmt>
  <rfmt sheetId="2" sqref="N84" start="0" length="0">
    <dxf>
      <fill>
        <patternFill patternType="solid">
          <bgColor theme="6" tint="0.59999389629810485"/>
        </patternFill>
      </fill>
    </dxf>
  </rfmt>
  <rfmt sheetId="2" sqref="N85" start="0" length="0">
    <dxf>
      <fill>
        <patternFill patternType="solid">
          <bgColor theme="6" tint="0.59999389629810485"/>
        </patternFill>
      </fill>
    </dxf>
  </rfmt>
  <rfmt sheetId="2" sqref="N86" start="0" length="0">
    <dxf>
      <fill>
        <patternFill patternType="solid">
          <bgColor theme="6" tint="0.59999389629810485"/>
        </patternFill>
      </fill>
    </dxf>
  </rfmt>
  <rfmt sheetId="2" sqref="N87" start="0" length="0">
    <dxf>
      <fill>
        <patternFill patternType="solid">
          <bgColor theme="6" tint="0.59999389629810485"/>
        </patternFill>
      </fill>
    </dxf>
  </rfmt>
  <rfmt sheetId="2" sqref="N88" start="0" length="0">
    <dxf>
      <fill>
        <patternFill patternType="solid">
          <bgColor theme="6" tint="0.59999389629810485"/>
        </patternFill>
      </fill>
    </dxf>
  </rfmt>
  <rfmt sheetId="2" sqref="N89" start="0" length="0">
    <dxf>
      <fill>
        <patternFill patternType="solid">
          <bgColor theme="6" tint="0.59999389629810485"/>
        </patternFill>
      </fill>
    </dxf>
  </rfmt>
  <rfmt sheetId="2" sqref="N90" start="0" length="0">
    <dxf>
      <fill>
        <patternFill patternType="solid">
          <bgColor theme="6" tint="0.59999389629810485"/>
        </patternFill>
      </fill>
    </dxf>
  </rfmt>
  <rfmt sheetId="2" sqref="N91" start="0" length="0">
    <dxf>
      <fill>
        <patternFill patternType="solid">
          <bgColor theme="6" tint="0.59999389629810485"/>
        </patternFill>
      </fill>
    </dxf>
  </rfmt>
  <rfmt sheetId="2" sqref="N92" start="0" length="0">
    <dxf>
      <fill>
        <patternFill patternType="solid">
          <bgColor theme="6" tint="0.59999389629810485"/>
        </patternFill>
      </fill>
    </dxf>
  </rfmt>
  <rfmt sheetId="2" sqref="N93" start="0" length="0">
    <dxf>
      <fill>
        <patternFill patternType="solid">
          <bgColor theme="6" tint="0.59999389629810485"/>
        </patternFill>
      </fill>
    </dxf>
  </rfmt>
  <rfmt sheetId="2" sqref="N94" start="0" length="0">
    <dxf>
      <fill>
        <patternFill patternType="solid">
          <bgColor theme="6" tint="0.59999389629810485"/>
        </patternFill>
      </fill>
    </dxf>
  </rfmt>
  <rfmt sheetId="2" sqref="N95" start="0" length="0">
    <dxf>
      <fill>
        <patternFill patternType="solid">
          <bgColor theme="6" tint="0.59999389629810485"/>
        </patternFill>
      </fill>
    </dxf>
  </rfmt>
  <rfmt sheetId="2" sqref="N96" start="0" length="0">
    <dxf>
      <fill>
        <patternFill patternType="solid">
          <bgColor theme="6" tint="0.59999389629810485"/>
        </patternFill>
      </fill>
    </dxf>
  </rfmt>
  <rfmt sheetId="2" sqref="N97" start="0" length="0">
    <dxf>
      <fill>
        <patternFill patternType="solid">
          <bgColor theme="6" tint="0.59999389629810485"/>
        </patternFill>
      </fill>
    </dxf>
  </rfmt>
  <rfmt sheetId="2" sqref="N98" start="0" length="0">
    <dxf>
      <fill>
        <patternFill patternType="solid">
          <bgColor theme="6" tint="0.59999389629810485"/>
        </patternFill>
      </fill>
    </dxf>
  </rfmt>
  <rfmt sheetId="2" sqref="N99" start="0" length="0">
    <dxf>
      <fill>
        <patternFill patternType="solid">
          <bgColor theme="6" tint="0.59999389629810485"/>
        </patternFill>
      </fill>
    </dxf>
  </rfmt>
  <rfmt sheetId="2" sqref="N100" start="0" length="0">
    <dxf>
      <fill>
        <patternFill patternType="solid">
          <bgColor theme="6" tint="0.59999389629810485"/>
        </patternFill>
      </fill>
    </dxf>
  </rfmt>
  <rfmt sheetId="2" sqref="N101" start="0" length="0">
    <dxf>
      <fill>
        <patternFill patternType="solid">
          <bgColor theme="6" tint="0.59999389629810485"/>
        </patternFill>
      </fill>
    </dxf>
  </rfmt>
  <rfmt sheetId="2" sqref="N102" start="0" length="0">
    <dxf>
      <fill>
        <patternFill patternType="solid">
          <bgColor theme="6" tint="0.59999389629810485"/>
        </patternFill>
      </fill>
    </dxf>
  </rfmt>
  <rfmt sheetId="2" sqref="N103" start="0" length="0">
    <dxf>
      <fill>
        <patternFill patternType="solid">
          <bgColor theme="6" tint="0.59999389629810485"/>
        </patternFill>
      </fill>
    </dxf>
  </rfmt>
  <rfmt sheetId="2" sqref="N104" start="0" length="0">
    <dxf>
      <fill>
        <patternFill patternType="solid">
          <bgColor theme="6" tint="0.59999389629810485"/>
        </patternFill>
      </fill>
    </dxf>
  </rfmt>
  <rfmt sheetId="2" sqref="N105" start="0" length="0">
    <dxf>
      <fill>
        <patternFill patternType="solid">
          <bgColor theme="6" tint="0.59999389629810485"/>
        </patternFill>
      </fill>
    </dxf>
  </rfmt>
  <rfmt sheetId="2" sqref="N106" start="0" length="0">
    <dxf>
      <fill>
        <patternFill patternType="solid">
          <bgColor theme="6" tint="0.59999389629810485"/>
        </patternFill>
      </fill>
    </dxf>
  </rfmt>
  <rfmt sheetId="2" sqref="N107" start="0" length="0">
    <dxf>
      <fill>
        <patternFill patternType="solid">
          <bgColor theme="6" tint="0.59999389629810485"/>
        </patternFill>
      </fill>
    </dxf>
  </rfmt>
  <rfmt sheetId="2" sqref="N108" start="0" length="0">
    <dxf>
      <fill>
        <patternFill patternType="solid">
          <bgColor theme="6" tint="0.59999389629810485"/>
        </patternFill>
      </fill>
    </dxf>
  </rfmt>
  <rfmt sheetId="2" sqref="N109" start="0" length="0">
    <dxf>
      <font>
        <b val="0"/>
        <name val="Times New Roman"/>
        <scheme val="none"/>
      </font>
      <fill>
        <patternFill patternType="solid">
          <bgColor theme="6" tint="0.59999389629810485"/>
        </patternFill>
      </fill>
    </dxf>
  </rfmt>
  <rfmt sheetId="2" sqref="N110" start="0" length="0">
    <dxf>
      <fill>
        <patternFill patternType="solid">
          <bgColor theme="6" tint="0.59999389629810485"/>
        </patternFill>
      </fill>
    </dxf>
  </rfmt>
  <rfmt sheetId="2" sqref="N111" start="0" length="0">
    <dxf>
      <fill>
        <patternFill patternType="solid">
          <bgColor theme="6" tint="0.59999389629810485"/>
        </patternFill>
      </fill>
    </dxf>
  </rfmt>
  <rfmt sheetId="2" sqref="N112" start="0" length="0">
    <dxf>
      <fill>
        <patternFill patternType="solid">
          <bgColor theme="6" tint="0.59999389629810485"/>
        </patternFill>
      </fill>
    </dxf>
  </rfmt>
  <rfmt sheetId="2" sqref="N113" start="0" length="0">
    <dxf>
      <fill>
        <patternFill patternType="solid">
          <bgColor theme="6" tint="0.59999389629810485"/>
        </patternFill>
      </fill>
    </dxf>
  </rfmt>
  <rfmt sheetId="2" sqref="N114" start="0" length="0">
    <dxf>
      <fill>
        <patternFill patternType="solid">
          <bgColor theme="6" tint="0.59999389629810485"/>
        </patternFill>
      </fill>
    </dxf>
  </rfmt>
  <rfmt sheetId="2" sqref="N115" start="0" length="0">
    <dxf>
      <fill>
        <patternFill patternType="solid">
          <bgColor theme="6" tint="0.59999389629810485"/>
        </patternFill>
      </fill>
    </dxf>
  </rfmt>
  <rfmt sheetId="2" sqref="N116" start="0" length="0">
    <dxf>
      <fill>
        <patternFill patternType="solid">
          <bgColor theme="6" tint="0.59999389629810485"/>
        </patternFill>
      </fill>
    </dxf>
  </rfmt>
  <rfmt sheetId="2" sqref="N117" start="0" length="0">
    <dxf>
      <fill>
        <patternFill patternType="solid">
          <bgColor theme="6" tint="0.59999389629810485"/>
        </patternFill>
      </fill>
    </dxf>
  </rfmt>
  <rfmt sheetId="2" sqref="N118" start="0" length="0">
    <dxf>
      <fill>
        <patternFill patternType="solid">
          <bgColor theme="6" tint="0.59999389629810485"/>
        </patternFill>
      </fill>
    </dxf>
  </rfmt>
  <rfmt sheetId="2" sqref="N119" start="0" length="0">
    <dxf>
      <fill>
        <patternFill patternType="solid">
          <bgColor theme="6" tint="0.59999389629810485"/>
        </patternFill>
      </fill>
    </dxf>
  </rfmt>
  <rfmt sheetId="2" sqref="N120" start="0" length="0">
    <dxf>
      <fill>
        <patternFill patternType="solid">
          <bgColor theme="6" tint="0.59999389629810485"/>
        </patternFill>
      </fill>
    </dxf>
  </rfmt>
  <rfmt sheetId="2" sqref="N121" start="0" length="0">
    <dxf>
      <fill>
        <patternFill patternType="solid">
          <bgColor theme="6" tint="0.59999389629810485"/>
        </patternFill>
      </fill>
    </dxf>
  </rfmt>
  <rfmt sheetId="2" sqref="N122" start="0" length="0">
    <dxf>
      <fill>
        <patternFill patternType="solid">
          <bgColor theme="6" tint="0.59999389629810485"/>
        </patternFill>
      </fill>
    </dxf>
  </rfmt>
  <rfmt sheetId="2" sqref="N123" start="0" length="0">
    <dxf>
      <fill>
        <patternFill patternType="solid">
          <bgColor theme="6" tint="0.59999389629810485"/>
        </patternFill>
      </fill>
    </dxf>
  </rfmt>
  <rfmt sheetId="2" sqref="N124" start="0" length="0">
    <dxf>
      <fill>
        <patternFill patternType="solid">
          <bgColor theme="6" tint="0.59999389629810485"/>
        </patternFill>
      </fill>
    </dxf>
  </rfmt>
  <rfmt sheetId="2" sqref="N125" start="0" length="0">
    <dxf>
      <fill>
        <patternFill patternType="solid">
          <bgColor theme="6" tint="0.59999389629810485"/>
        </patternFill>
      </fill>
    </dxf>
  </rfmt>
  <rfmt sheetId="2" sqref="N126" start="0" length="0">
    <dxf>
      <fill>
        <patternFill patternType="solid">
          <bgColor theme="6" tint="0.59999389629810485"/>
        </patternFill>
      </fill>
    </dxf>
  </rfmt>
  <rfmt sheetId="2" sqref="N127" start="0" length="0">
    <dxf>
      <fill>
        <patternFill patternType="solid">
          <bgColor theme="6" tint="0.59999389629810485"/>
        </patternFill>
      </fill>
    </dxf>
  </rfmt>
  <rfmt sheetId="2" sqref="N128" start="0" length="0">
    <dxf>
      <fill>
        <patternFill patternType="solid">
          <bgColor theme="6" tint="0.59999389629810485"/>
        </patternFill>
      </fill>
    </dxf>
  </rfmt>
  <rfmt sheetId="2" sqref="N129" start="0" length="0">
    <dxf>
      <fill>
        <patternFill patternType="solid">
          <bgColor theme="6" tint="0.59999389629810485"/>
        </patternFill>
      </fill>
    </dxf>
  </rfmt>
  <rfmt sheetId="2" sqref="N130" start="0" length="0">
    <dxf>
      <fill>
        <patternFill patternType="solid">
          <bgColor theme="6" tint="0.59999389629810485"/>
        </patternFill>
      </fill>
    </dxf>
  </rfmt>
  <rfmt sheetId="2" sqref="N131" start="0" length="0">
    <dxf>
      <fill>
        <patternFill patternType="solid">
          <bgColor theme="6" tint="0.59999389629810485"/>
        </patternFill>
      </fill>
    </dxf>
  </rfmt>
  <rfmt sheetId="2" sqref="N132" start="0" length="0">
    <dxf>
      <fill>
        <patternFill patternType="solid">
          <bgColor theme="6" tint="0.59999389629810485"/>
        </patternFill>
      </fill>
    </dxf>
  </rfmt>
  <rfmt sheetId="2" sqref="N133" start="0" length="0">
    <dxf>
      <fill>
        <patternFill patternType="solid">
          <bgColor theme="6" tint="0.59999389629810485"/>
        </patternFill>
      </fill>
    </dxf>
  </rfmt>
  <rfmt sheetId="2" sqref="N134" start="0" length="0">
    <dxf>
      <fill>
        <patternFill patternType="solid">
          <bgColor theme="6" tint="0.59999389629810485"/>
        </patternFill>
      </fill>
    </dxf>
  </rfmt>
  <rfmt sheetId="2" sqref="N135" start="0" length="0">
    <dxf>
      <fill>
        <patternFill patternType="solid">
          <bgColor theme="6" tint="0.59999389629810485"/>
        </patternFill>
      </fill>
    </dxf>
  </rfmt>
  <rfmt sheetId="2" sqref="N136" start="0" length="0">
    <dxf>
      <fill>
        <patternFill patternType="solid">
          <bgColor theme="6" tint="0.59999389629810485"/>
        </patternFill>
      </fill>
    </dxf>
  </rfmt>
  <rfmt sheetId="2" sqref="N137" start="0" length="0">
    <dxf>
      <fill>
        <patternFill patternType="solid">
          <bgColor theme="6" tint="0.59999389629810485"/>
        </patternFill>
      </fill>
    </dxf>
  </rfmt>
  <rfmt sheetId="2" sqref="N138" start="0" length="0">
    <dxf>
      <fill>
        <patternFill patternType="solid">
          <bgColor theme="6" tint="0.59999389629810485"/>
        </patternFill>
      </fill>
    </dxf>
  </rfmt>
  <rfmt sheetId="2" sqref="N139" start="0" length="0">
    <dxf>
      <fill>
        <patternFill patternType="solid">
          <bgColor theme="6" tint="0.59999389629810485"/>
        </patternFill>
      </fill>
    </dxf>
  </rfmt>
  <rfmt sheetId="2" sqref="N140" start="0" length="0">
    <dxf>
      <fill>
        <patternFill patternType="solid">
          <bgColor theme="6" tint="0.59999389629810485"/>
        </patternFill>
      </fill>
    </dxf>
  </rfmt>
  <rfmt sheetId="2" sqref="N141" start="0" length="0">
    <dxf>
      <fill>
        <patternFill patternType="solid">
          <bgColor theme="6" tint="0.59999389629810485"/>
        </patternFill>
      </fill>
    </dxf>
  </rfmt>
  <rfmt sheetId="2" sqref="N142" start="0" length="0">
    <dxf>
      <fill>
        <patternFill patternType="solid">
          <bgColor theme="6" tint="0.59999389629810485"/>
        </patternFill>
      </fill>
    </dxf>
  </rfmt>
  <rfmt sheetId="2" sqref="N143" start="0" length="0">
    <dxf>
      <fill>
        <patternFill patternType="solid">
          <bgColor theme="6" tint="0.59999389629810485"/>
        </patternFill>
      </fill>
    </dxf>
  </rfmt>
  <rfmt sheetId="2" sqref="N144" start="0" length="0">
    <dxf>
      <fill>
        <patternFill patternType="solid">
          <bgColor theme="6" tint="0.59999389629810485"/>
        </patternFill>
      </fill>
    </dxf>
  </rfmt>
  <rfmt sheetId="2" sqref="N145" start="0" length="0">
    <dxf>
      <fill>
        <patternFill patternType="solid">
          <bgColor theme="6" tint="0.59999389629810485"/>
        </patternFill>
      </fill>
    </dxf>
  </rfmt>
  <rfmt sheetId="2" sqref="N146" start="0" length="0">
    <dxf>
      <font>
        <b val="0"/>
        <name val="Times New Roman"/>
        <scheme val="none"/>
      </font>
      <fill>
        <patternFill patternType="solid">
          <bgColor theme="6" tint="0.59999389629810485"/>
        </patternFill>
      </fill>
    </dxf>
  </rfmt>
  <rfmt sheetId="2" sqref="N147" start="0" length="0">
    <dxf>
      <fill>
        <patternFill patternType="solid">
          <bgColor theme="6" tint="0.59999389629810485"/>
        </patternFill>
      </fill>
    </dxf>
  </rfmt>
  <rfmt sheetId="2" sqref="N148" start="0" length="0">
    <dxf>
      <fill>
        <patternFill patternType="solid">
          <bgColor theme="6" tint="0.59999389629810485"/>
        </patternFill>
      </fill>
    </dxf>
  </rfmt>
  <rfmt sheetId="2" sqref="N149" start="0" length="0">
    <dxf>
      <fill>
        <patternFill patternType="solid">
          <bgColor theme="6" tint="0.59999389629810485"/>
        </patternFill>
      </fill>
    </dxf>
  </rfmt>
  <rfmt sheetId="2" sqref="N150" start="0" length="0">
    <dxf>
      <fill>
        <patternFill patternType="solid">
          <bgColor theme="6" tint="0.59999389629810485"/>
        </patternFill>
      </fill>
    </dxf>
  </rfmt>
  <rfmt sheetId="2" sqref="N151" start="0" length="0">
    <dxf>
      <fill>
        <patternFill patternType="solid">
          <bgColor theme="6" tint="0.59999389629810485"/>
        </patternFill>
      </fill>
    </dxf>
  </rfmt>
  <rfmt sheetId="2" sqref="N152" start="0" length="0">
    <dxf>
      <fill>
        <patternFill patternType="solid">
          <bgColor theme="6" tint="0.59999389629810485"/>
        </patternFill>
      </fill>
    </dxf>
  </rfmt>
  <rfmt sheetId="2" sqref="N153" start="0" length="0">
    <dxf>
      <fill>
        <patternFill patternType="solid">
          <bgColor theme="6" tint="0.59999389629810485"/>
        </patternFill>
      </fill>
    </dxf>
  </rfmt>
  <rfmt sheetId="2" sqref="N154" start="0" length="0">
    <dxf>
      <fill>
        <patternFill patternType="solid">
          <bgColor theme="6" tint="0.59999389629810485"/>
        </patternFill>
      </fill>
    </dxf>
  </rfmt>
  <rfmt sheetId="2" sqref="N155" start="0" length="0">
    <dxf>
      <fill>
        <patternFill patternType="solid">
          <bgColor theme="6" tint="0.59999389629810485"/>
        </patternFill>
      </fill>
    </dxf>
  </rfmt>
  <rfmt sheetId="2" sqref="N156" start="0" length="0">
    <dxf>
      <fill>
        <patternFill patternType="solid">
          <bgColor theme="6" tint="0.59999389629810485"/>
        </patternFill>
      </fill>
    </dxf>
  </rfmt>
  <rfmt sheetId="2" sqref="N157" start="0" length="0">
    <dxf>
      <fill>
        <patternFill patternType="solid">
          <bgColor theme="6" tint="0.59999389629810485"/>
        </patternFill>
      </fill>
    </dxf>
  </rfmt>
  <rfmt sheetId="2" sqref="N158" start="0" length="0">
    <dxf>
      <fill>
        <patternFill patternType="solid">
          <bgColor theme="6" tint="0.59999389629810485"/>
        </patternFill>
      </fill>
    </dxf>
  </rfmt>
  <rfmt sheetId="2" sqref="N159" start="0" length="0">
    <dxf>
      <fill>
        <patternFill patternType="solid">
          <bgColor theme="6" tint="0.59999389629810485"/>
        </patternFill>
      </fill>
    </dxf>
  </rfmt>
  <rfmt sheetId="2" sqref="N160" start="0" length="0">
    <dxf>
      <fill>
        <patternFill patternType="solid">
          <bgColor theme="6" tint="0.59999389629810485"/>
        </patternFill>
      </fill>
    </dxf>
  </rfmt>
  <rfmt sheetId="2" sqref="N161" start="0" length="0">
    <dxf>
      <fill>
        <patternFill patternType="solid">
          <bgColor theme="6" tint="0.59999389629810485"/>
        </patternFill>
      </fill>
    </dxf>
  </rfmt>
  <rfmt sheetId="2" sqref="N162" start="0" length="0">
    <dxf>
      <fill>
        <patternFill patternType="solid">
          <bgColor theme="6" tint="0.59999389629810485"/>
        </patternFill>
      </fill>
    </dxf>
  </rfmt>
  <rfmt sheetId="2" sqref="N163" start="0" length="0">
    <dxf>
      <fill>
        <patternFill patternType="solid">
          <bgColor theme="6" tint="0.59999389629810485"/>
        </patternFill>
      </fill>
    </dxf>
  </rfmt>
  <rfmt sheetId="2" sqref="N164" start="0" length="0">
    <dxf>
      <fill>
        <patternFill patternType="solid">
          <bgColor theme="6" tint="0.59999389629810485"/>
        </patternFill>
      </fill>
    </dxf>
  </rfmt>
  <rfmt sheetId="2" sqref="N165" start="0" length="0">
    <dxf>
      <fill>
        <patternFill patternType="solid">
          <bgColor theme="6" tint="0.59999389629810485"/>
        </patternFill>
      </fill>
    </dxf>
  </rfmt>
  <rfmt sheetId="2" sqref="N166" start="0" length="0">
    <dxf>
      <fill>
        <patternFill patternType="solid">
          <bgColor theme="6" tint="0.59999389629810485"/>
        </patternFill>
      </fill>
    </dxf>
  </rfmt>
  <rfmt sheetId="2" sqref="N167" start="0" length="0">
    <dxf>
      <fill>
        <patternFill patternType="solid">
          <bgColor theme="6" tint="0.59999389629810485"/>
        </patternFill>
      </fill>
    </dxf>
  </rfmt>
  <rfmt sheetId="2" sqref="N168" start="0" length="0">
    <dxf>
      <fill>
        <patternFill patternType="solid">
          <bgColor theme="6" tint="0.59999389629810485"/>
        </patternFill>
      </fill>
    </dxf>
  </rfmt>
  <rfmt sheetId="2" sqref="N169" start="0" length="0">
    <dxf>
      <fill>
        <patternFill patternType="solid">
          <bgColor theme="6" tint="0.59999389629810485"/>
        </patternFill>
      </fill>
    </dxf>
  </rfmt>
  <rfmt sheetId="2" sqref="N170" start="0" length="0">
    <dxf>
      <fill>
        <patternFill patternType="solid">
          <bgColor theme="6" tint="0.59999389629810485"/>
        </patternFill>
      </fill>
    </dxf>
  </rfmt>
  <rfmt sheetId="2" sqref="N171" start="0" length="0">
    <dxf>
      <fill>
        <patternFill patternType="solid">
          <bgColor theme="6" tint="0.59999389629810485"/>
        </patternFill>
      </fill>
    </dxf>
  </rfmt>
  <rfmt sheetId="2" sqref="N172" start="0" length="0">
    <dxf>
      <fill>
        <patternFill patternType="solid">
          <bgColor theme="6" tint="0.59999389629810485"/>
        </patternFill>
      </fill>
    </dxf>
  </rfmt>
  <rfmt sheetId="2" sqref="N173" start="0" length="0">
    <dxf>
      <fill>
        <patternFill patternType="solid">
          <bgColor theme="6" tint="0.59999389629810485"/>
        </patternFill>
      </fill>
    </dxf>
  </rfmt>
  <rfmt sheetId="2" sqref="N174" start="0" length="0">
    <dxf>
      <fill>
        <patternFill patternType="solid">
          <bgColor theme="6" tint="0.59999389629810485"/>
        </patternFill>
      </fill>
    </dxf>
  </rfmt>
  <rfmt sheetId="2" sqref="N175" start="0" length="0">
    <dxf>
      <fill>
        <patternFill patternType="solid">
          <bgColor theme="6" tint="0.59999389629810485"/>
        </patternFill>
      </fill>
    </dxf>
  </rfmt>
  <rfmt sheetId="2" sqref="N176" start="0" length="0">
    <dxf>
      <fill>
        <patternFill patternType="solid">
          <bgColor theme="6" tint="0.59999389629810485"/>
        </patternFill>
      </fill>
    </dxf>
  </rfmt>
  <rfmt sheetId="2" sqref="N177" start="0" length="0">
    <dxf>
      <fill>
        <patternFill patternType="solid">
          <bgColor theme="6" tint="0.59999389629810485"/>
        </patternFill>
      </fill>
    </dxf>
  </rfmt>
  <rfmt sheetId="2" sqref="N178" start="0" length="0">
    <dxf>
      <fill>
        <patternFill patternType="solid">
          <bgColor theme="6" tint="0.59999389629810485"/>
        </patternFill>
      </fill>
    </dxf>
  </rfmt>
  <rfmt sheetId="2" sqref="N179" start="0" length="0">
    <dxf>
      <fill>
        <patternFill patternType="solid">
          <bgColor theme="6" tint="0.59999389629810485"/>
        </patternFill>
      </fill>
    </dxf>
  </rfmt>
  <rfmt sheetId="2" sqref="N180" start="0" length="0">
    <dxf>
      <fill>
        <patternFill patternType="solid">
          <bgColor theme="6" tint="0.59999389629810485"/>
        </patternFill>
      </fill>
    </dxf>
  </rfmt>
  <rfmt sheetId="2" sqref="N181" start="0" length="0">
    <dxf>
      <fill>
        <patternFill patternType="solid">
          <bgColor theme="6" tint="0.59999389629810485"/>
        </patternFill>
      </fill>
    </dxf>
  </rfmt>
  <rfmt sheetId="2" sqref="N182" start="0" length="0">
    <dxf>
      <fill>
        <patternFill patternType="solid">
          <bgColor theme="6" tint="0.59999389629810485"/>
        </patternFill>
      </fill>
    </dxf>
  </rfmt>
  <rfmt sheetId="2" sqref="N183" start="0" length="0">
    <dxf>
      <fill>
        <patternFill patternType="solid">
          <bgColor theme="6" tint="0.59999389629810485"/>
        </patternFill>
      </fill>
    </dxf>
  </rfmt>
  <rfmt sheetId="2" sqref="N184" start="0" length="0">
    <dxf>
      <fill>
        <patternFill patternType="solid">
          <bgColor theme="6" tint="0.59999389629810485"/>
        </patternFill>
      </fill>
    </dxf>
  </rfmt>
  <rfmt sheetId="2" sqref="N185" start="0" length="0">
    <dxf>
      <fill>
        <patternFill patternType="solid">
          <bgColor theme="6" tint="0.59999389629810485"/>
        </patternFill>
      </fill>
    </dxf>
  </rfmt>
  <rfmt sheetId="2" sqref="N186" start="0" length="0">
    <dxf>
      <fill>
        <patternFill patternType="solid">
          <bgColor theme="6" tint="0.59999389629810485"/>
        </patternFill>
      </fill>
    </dxf>
  </rfmt>
  <rfmt sheetId="2" sqref="N187" start="0" length="0">
    <dxf>
      <fill>
        <patternFill patternType="solid">
          <bgColor theme="6" tint="0.59999389629810485"/>
        </patternFill>
      </fill>
    </dxf>
  </rfmt>
  <rfmt sheetId="2" sqref="N188" start="0" length="0">
    <dxf>
      <fill>
        <patternFill patternType="solid">
          <bgColor theme="6" tint="0.59999389629810485"/>
        </patternFill>
      </fill>
    </dxf>
  </rfmt>
  <rfmt sheetId="2" sqref="N189" start="0" length="0">
    <dxf>
      <fill>
        <patternFill patternType="solid">
          <bgColor theme="6" tint="0.59999389629810485"/>
        </patternFill>
      </fill>
    </dxf>
  </rfmt>
  <rfmt sheetId="2" sqref="N190" start="0" length="0">
    <dxf>
      <fill>
        <patternFill patternType="solid">
          <bgColor theme="6" tint="0.59999389629810485"/>
        </patternFill>
      </fill>
    </dxf>
  </rfmt>
  <rfmt sheetId="2" sqref="N191" start="0" length="0">
    <dxf>
      <fill>
        <patternFill patternType="solid">
          <bgColor theme="6" tint="0.59999389629810485"/>
        </patternFill>
      </fill>
    </dxf>
  </rfmt>
  <rfmt sheetId="2" sqref="N192" start="0" length="0">
    <dxf>
      <fill>
        <patternFill patternType="solid">
          <bgColor theme="6" tint="0.59999389629810485"/>
        </patternFill>
      </fill>
    </dxf>
  </rfmt>
  <rfmt sheetId="2" sqref="N193" start="0" length="0">
    <dxf>
      <font>
        <b val="0"/>
        <name val="Times New Roman"/>
        <scheme val="none"/>
      </font>
      <fill>
        <patternFill patternType="solid">
          <bgColor theme="6" tint="0.59999389629810485"/>
        </patternFill>
      </fill>
    </dxf>
  </rfmt>
  <rfmt sheetId="2" sqref="N194" start="0" length="0">
    <dxf>
      <fill>
        <patternFill patternType="solid">
          <bgColor theme="6" tint="0.59999389629810485"/>
        </patternFill>
      </fill>
    </dxf>
  </rfmt>
  <rfmt sheetId="2" sqref="N195" start="0" length="0">
    <dxf>
      <fill>
        <patternFill patternType="solid">
          <bgColor theme="6" tint="0.59999389629810485"/>
        </patternFill>
      </fill>
    </dxf>
  </rfmt>
  <rfmt sheetId="2" sqref="N196" start="0" length="0">
    <dxf>
      <fill>
        <patternFill patternType="solid">
          <bgColor theme="6" tint="0.59999389629810485"/>
        </patternFill>
      </fill>
    </dxf>
  </rfmt>
  <rfmt sheetId="2" sqref="N197" start="0" length="0">
    <dxf>
      <fill>
        <patternFill patternType="solid">
          <bgColor theme="6" tint="0.59999389629810485"/>
        </patternFill>
      </fill>
    </dxf>
  </rfmt>
  <rfmt sheetId="2" sqref="N198" start="0" length="0">
    <dxf>
      <fill>
        <patternFill patternType="solid">
          <bgColor theme="6" tint="0.59999389629810485"/>
        </patternFill>
      </fill>
    </dxf>
  </rfmt>
  <rfmt sheetId="2" sqref="N199" start="0" length="0">
    <dxf>
      <fill>
        <patternFill patternType="solid">
          <bgColor theme="6" tint="0.59999389629810485"/>
        </patternFill>
      </fill>
    </dxf>
  </rfmt>
  <rfmt sheetId="2" sqref="N200" start="0" length="0">
    <dxf>
      <fill>
        <patternFill patternType="solid">
          <bgColor theme="6" tint="0.59999389629810485"/>
        </patternFill>
      </fill>
    </dxf>
  </rfmt>
  <rfmt sheetId="2" sqref="N201" start="0" length="0">
    <dxf>
      <fill>
        <patternFill patternType="solid">
          <bgColor theme="6" tint="0.59999389629810485"/>
        </patternFill>
      </fill>
    </dxf>
  </rfmt>
  <rfmt sheetId="2" sqref="N202" start="0" length="0">
    <dxf>
      <fill>
        <patternFill patternType="solid">
          <bgColor theme="6" tint="0.59999389629810485"/>
        </patternFill>
      </fill>
    </dxf>
  </rfmt>
  <rfmt sheetId="2" sqref="N203" start="0" length="0">
    <dxf>
      <fill>
        <patternFill patternType="solid">
          <bgColor theme="6" tint="0.59999389629810485"/>
        </patternFill>
      </fill>
    </dxf>
  </rfmt>
  <rfmt sheetId="2" sqref="N204" start="0" length="0">
    <dxf>
      <fill>
        <patternFill patternType="solid">
          <bgColor theme="6" tint="0.59999389629810485"/>
        </patternFill>
      </fill>
    </dxf>
  </rfmt>
  <rfmt sheetId="2" sqref="N205" start="0" length="0">
    <dxf>
      <fill>
        <patternFill patternType="solid">
          <bgColor theme="6" tint="0.59999389629810485"/>
        </patternFill>
      </fill>
    </dxf>
  </rfmt>
  <rfmt sheetId="2" sqref="N206" start="0" length="0">
    <dxf>
      <fill>
        <patternFill patternType="solid">
          <bgColor theme="6" tint="0.59999389629810485"/>
        </patternFill>
      </fill>
    </dxf>
  </rfmt>
  <rfmt sheetId="2" sqref="N207" start="0" length="0">
    <dxf>
      <fill>
        <patternFill patternType="solid">
          <bgColor theme="6" tint="0.59999389629810485"/>
        </patternFill>
      </fill>
    </dxf>
  </rfmt>
  <rfmt sheetId="2" sqref="N208" start="0" length="0">
    <dxf>
      <fill>
        <patternFill patternType="solid">
          <bgColor theme="6" tint="0.59999389629810485"/>
        </patternFill>
      </fill>
    </dxf>
  </rfmt>
  <rfmt sheetId="2" sqref="N209" start="0" length="0">
    <dxf>
      <fill>
        <patternFill patternType="solid">
          <bgColor theme="6" tint="0.59999389629810485"/>
        </patternFill>
      </fill>
    </dxf>
  </rfmt>
  <rfmt sheetId="2" sqref="N210" start="0" length="0">
    <dxf>
      <fill>
        <patternFill patternType="solid">
          <bgColor theme="6" tint="0.59999389629810485"/>
        </patternFill>
      </fill>
    </dxf>
  </rfmt>
  <rfmt sheetId="2" sqref="N211" start="0" length="0">
    <dxf>
      <fill>
        <patternFill patternType="solid">
          <bgColor theme="6" tint="0.59999389629810485"/>
        </patternFill>
      </fill>
    </dxf>
  </rfmt>
  <rfmt sheetId="2" sqref="N212" start="0" length="0">
    <dxf>
      <fill>
        <patternFill patternType="solid">
          <bgColor theme="6" tint="0.59999389629810485"/>
        </patternFill>
      </fill>
    </dxf>
  </rfmt>
  <rfmt sheetId="2" sqref="N213" start="0" length="0">
    <dxf>
      <fill>
        <patternFill patternType="solid">
          <bgColor theme="6" tint="0.59999389629810485"/>
        </patternFill>
      </fill>
    </dxf>
  </rfmt>
  <rfmt sheetId="2" sqref="N214" start="0" length="0">
    <dxf>
      <fill>
        <patternFill patternType="solid">
          <bgColor theme="6" tint="0.59999389629810485"/>
        </patternFill>
      </fill>
    </dxf>
  </rfmt>
  <rfmt sheetId="2" sqref="N215" start="0" length="0">
    <dxf>
      <fill>
        <patternFill patternType="solid">
          <bgColor theme="6" tint="0.59999389629810485"/>
        </patternFill>
      </fill>
    </dxf>
  </rfmt>
  <rfmt sheetId="2" sqref="N216" start="0" length="0">
    <dxf>
      <fill>
        <patternFill patternType="solid">
          <bgColor theme="6" tint="0.59999389629810485"/>
        </patternFill>
      </fill>
    </dxf>
  </rfmt>
  <rfmt sheetId="2" sqref="N217" start="0" length="0">
    <dxf>
      <fill>
        <patternFill patternType="solid">
          <bgColor theme="6" tint="0.59999389629810485"/>
        </patternFill>
      </fill>
    </dxf>
  </rfmt>
  <rfmt sheetId="2" sqref="N218" start="0" length="0">
    <dxf>
      <fill>
        <patternFill patternType="solid">
          <bgColor theme="6" tint="0.59999389629810485"/>
        </patternFill>
      </fill>
    </dxf>
  </rfmt>
  <rfmt sheetId="2" sqref="N219" start="0" length="0">
    <dxf>
      <fill>
        <patternFill patternType="solid">
          <bgColor theme="6" tint="0.59999389629810485"/>
        </patternFill>
      </fill>
    </dxf>
  </rfmt>
  <rfmt sheetId="2" sqref="N220" start="0" length="0">
    <dxf>
      <fill>
        <patternFill patternType="solid">
          <bgColor theme="6" tint="0.59999389629810485"/>
        </patternFill>
      </fill>
    </dxf>
  </rfmt>
  <rfmt sheetId="2" sqref="N221" start="0" length="0">
    <dxf>
      <fill>
        <patternFill patternType="solid">
          <bgColor theme="6" tint="0.59999389629810485"/>
        </patternFill>
      </fill>
    </dxf>
  </rfmt>
  <rfmt sheetId="2" sqref="N222" start="0" length="0">
    <dxf>
      <fill>
        <patternFill patternType="solid">
          <bgColor theme="6" tint="0.59999389629810485"/>
        </patternFill>
      </fill>
    </dxf>
  </rfmt>
  <rfmt sheetId="2" sqref="N223" start="0" length="0">
    <dxf>
      <fill>
        <patternFill patternType="solid">
          <bgColor theme="6" tint="0.59999389629810485"/>
        </patternFill>
      </fill>
    </dxf>
  </rfmt>
  <rfmt sheetId="2" sqref="N224" start="0" length="0">
    <dxf>
      <fill>
        <patternFill patternType="solid">
          <bgColor theme="6" tint="0.59999389629810485"/>
        </patternFill>
      </fill>
    </dxf>
  </rfmt>
  <rfmt sheetId="2" sqref="N225" start="0" length="0">
    <dxf>
      <fill>
        <patternFill patternType="solid">
          <bgColor theme="6" tint="0.59999389629810485"/>
        </patternFill>
      </fill>
    </dxf>
  </rfmt>
  <rfmt sheetId="2" sqref="N226" start="0" length="0">
    <dxf>
      <fill>
        <patternFill patternType="solid">
          <bgColor theme="6" tint="0.59999389629810485"/>
        </patternFill>
      </fill>
    </dxf>
  </rfmt>
  <rfmt sheetId="2" sqref="N227" start="0" length="0">
    <dxf>
      <fill>
        <patternFill patternType="solid">
          <bgColor theme="6" tint="0.59999389629810485"/>
        </patternFill>
      </fill>
    </dxf>
  </rfmt>
  <rfmt sheetId="2" sqref="N228" start="0" length="0">
    <dxf>
      <fill>
        <patternFill patternType="solid">
          <bgColor theme="6" tint="0.59999389629810485"/>
        </patternFill>
      </fill>
    </dxf>
  </rfmt>
  <rfmt sheetId="2" sqref="N229" start="0" length="0">
    <dxf>
      <fill>
        <patternFill patternType="solid">
          <bgColor theme="6" tint="0.59999389629810485"/>
        </patternFill>
      </fill>
    </dxf>
  </rfmt>
  <rfmt sheetId="2" sqref="N230" start="0" length="0">
    <dxf>
      <fill>
        <patternFill patternType="solid">
          <bgColor theme="6" tint="0.59999389629810485"/>
        </patternFill>
      </fill>
    </dxf>
  </rfmt>
  <rfmt sheetId="2" sqref="N231" start="0" length="0">
    <dxf>
      <fill>
        <patternFill patternType="solid">
          <bgColor theme="6" tint="0.59999389629810485"/>
        </patternFill>
      </fill>
    </dxf>
  </rfmt>
  <rfmt sheetId="2" sqref="N232" start="0" length="0">
    <dxf>
      <fill>
        <patternFill patternType="solid">
          <bgColor theme="6" tint="0.59999389629810485"/>
        </patternFill>
      </fill>
    </dxf>
  </rfmt>
  <rfmt sheetId="2" sqref="N233" start="0" length="0">
    <dxf>
      <fill>
        <patternFill patternType="solid">
          <bgColor theme="6" tint="0.59999389629810485"/>
        </patternFill>
      </fill>
    </dxf>
  </rfmt>
  <rfmt sheetId="2" sqref="N234" start="0" length="0">
    <dxf>
      <fill>
        <patternFill patternType="solid">
          <bgColor theme="6" tint="0.59999389629810485"/>
        </patternFill>
      </fill>
    </dxf>
  </rfmt>
  <rfmt sheetId="2" sqref="N235" start="0" length="0">
    <dxf>
      <fill>
        <patternFill patternType="solid">
          <bgColor theme="6" tint="0.59999389629810485"/>
        </patternFill>
      </fill>
    </dxf>
  </rfmt>
  <rfmt sheetId="2" sqref="N236" start="0" length="0">
    <dxf>
      <fill>
        <patternFill patternType="solid">
          <bgColor theme="6" tint="0.59999389629810485"/>
        </patternFill>
      </fill>
    </dxf>
  </rfmt>
  <rfmt sheetId="2" sqref="N237" start="0" length="0">
    <dxf>
      <font>
        <b val="0"/>
        <name val="Times New Roman"/>
        <scheme val="none"/>
      </font>
      <fill>
        <patternFill patternType="solid">
          <bgColor theme="6" tint="0.59999389629810485"/>
        </patternFill>
      </fill>
    </dxf>
  </rfmt>
  <rfmt sheetId="2" sqref="N238" start="0" length="0">
    <dxf>
      <fill>
        <patternFill patternType="solid">
          <bgColor theme="6" tint="0.59999389629810485"/>
        </patternFill>
      </fill>
    </dxf>
  </rfmt>
  <rfmt sheetId="2" sqref="N239" start="0" length="0">
    <dxf>
      <fill>
        <patternFill patternType="solid">
          <bgColor theme="6" tint="0.59999389629810485"/>
        </patternFill>
      </fill>
    </dxf>
  </rfmt>
  <rfmt sheetId="2" sqref="N240" start="0" length="0">
    <dxf>
      <fill>
        <patternFill patternType="solid">
          <bgColor theme="6" tint="0.59999389629810485"/>
        </patternFill>
      </fill>
    </dxf>
  </rfmt>
  <rfmt sheetId="2" sqref="N241" start="0" length="0">
    <dxf>
      <fill>
        <patternFill patternType="solid">
          <bgColor theme="6" tint="0.59999389629810485"/>
        </patternFill>
      </fill>
    </dxf>
  </rfmt>
  <rfmt sheetId="2" sqref="N242" start="0" length="0">
    <dxf>
      <fill>
        <patternFill patternType="solid">
          <bgColor theme="6" tint="0.59999389629810485"/>
        </patternFill>
      </fill>
    </dxf>
  </rfmt>
  <rfmt sheetId="2" sqref="N243" start="0" length="0">
    <dxf>
      <fill>
        <patternFill patternType="solid">
          <bgColor theme="6" tint="0.59999389629810485"/>
        </patternFill>
      </fill>
    </dxf>
  </rfmt>
  <rfmt sheetId="2" sqref="N244" start="0" length="0">
    <dxf>
      <fill>
        <patternFill patternType="solid">
          <bgColor theme="6" tint="0.59999389629810485"/>
        </patternFill>
      </fill>
    </dxf>
  </rfmt>
  <rfmt sheetId="2" sqref="N245" start="0" length="0">
    <dxf>
      <fill>
        <patternFill patternType="solid">
          <bgColor theme="6" tint="0.59999389629810485"/>
        </patternFill>
      </fill>
    </dxf>
  </rfmt>
  <rfmt sheetId="2" sqref="N246" start="0" length="0">
    <dxf>
      <fill>
        <patternFill patternType="solid">
          <bgColor theme="6" tint="0.59999389629810485"/>
        </patternFill>
      </fill>
    </dxf>
  </rfmt>
  <rfmt sheetId="2" sqref="N247" start="0" length="0">
    <dxf>
      <fill>
        <patternFill patternType="solid">
          <bgColor theme="6" tint="0.59999389629810485"/>
        </patternFill>
      </fill>
    </dxf>
  </rfmt>
  <rfmt sheetId="2" sqref="N248" start="0" length="0">
    <dxf>
      <fill>
        <patternFill patternType="solid">
          <bgColor theme="6" tint="0.59999389629810485"/>
        </patternFill>
      </fill>
    </dxf>
  </rfmt>
  <rfmt sheetId="2" sqref="N249" start="0" length="0">
    <dxf>
      <fill>
        <patternFill patternType="solid">
          <bgColor theme="6" tint="0.59999389629810485"/>
        </patternFill>
      </fill>
    </dxf>
  </rfmt>
  <rfmt sheetId="2" sqref="N250" start="0" length="0">
    <dxf>
      <fill>
        <patternFill patternType="solid">
          <bgColor theme="6" tint="0.59999389629810485"/>
        </patternFill>
      </fill>
    </dxf>
  </rfmt>
  <rfmt sheetId="2" sqref="N251" start="0" length="0">
    <dxf>
      <fill>
        <patternFill patternType="solid">
          <bgColor theme="6" tint="0.59999389629810485"/>
        </patternFill>
      </fill>
    </dxf>
  </rfmt>
  <rfmt sheetId="2" sqref="N252" start="0" length="0">
    <dxf>
      <fill>
        <patternFill patternType="solid">
          <bgColor theme="6" tint="0.59999389629810485"/>
        </patternFill>
      </fill>
    </dxf>
  </rfmt>
  <rfmt sheetId="2" sqref="N253" start="0" length="0">
    <dxf>
      <fill>
        <patternFill patternType="solid">
          <bgColor theme="6" tint="0.59999389629810485"/>
        </patternFill>
      </fill>
    </dxf>
  </rfmt>
  <rfmt sheetId="2" sqref="N254" start="0" length="0">
    <dxf>
      <fill>
        <patternFill patternType="solid">
          <bgColor theme="6" tint="0.59999389629810485"/>
        </patternFill>
      </fill>
    </dxf>
  </rfmt>
  <rfmt sheetId="2" sqref="N255" start="0" length="0">
    <dxf>
      <fill>
        <patternFill patternType="solid">
          <bgColor theme="6" tint="0.59999389629810485"/>
        </patternFill>
      </fill>
    </dxf>
  </rfmt>
  <rfmt sheetId="2" sqref="N256" start="0" length="0">
    <dxf>
      <fill>
        <patternFill patternType="solid">
          <bgColor theme="6" tint="0.59999389629810485"/>
        </patternFill>
      </fill>
    </dxf>
  </rfmt>
  <rfmt sheetId="2" sqref="N257" start="0" length="0">
    <dxf>
      <fill>
        <patternFill patternType="solid">
          <bgColor theme="6" tint="0.59999389629810485"/>
        </patternFill>
      </fill>
    </dxf>
  </rfmt>
  <rfmt sheetId="2" sqref="N258" start="0" length="0">
    <dxf>
      <fill>
        <patternFill patternType="solid">
          <bgColor theme="6" tint="0.59999389629810485"/>
        </patternFill>
      </fill>
    </dxf>
  </rfmt>
  <rfmt sheetId="2" sqref="N259" start="0" length="0">
    <dxf>
      <fill>
        <patternFill patternType="solid">
          <bgColor theme="6" tint="0.59999389629810485"/>
        </patternFill>
      </fill>
    </dxf>
  </rfmt>
  <rfmt sheetId="2" sqref="N260" start="0" length="0">
    <dxf>
      <fill>
        <patternFill patternType="solid">
          <bgColor theme="6" tint="0.59999389629810485"/>
        </patternFill>
      </fill>
    </dxf>
  </rfmt>
  <rfmt sheetId="2" sqref="N261" start="0" length="0">
    <dxf>
      <font>
        <b val="0"/>
        <name val="Times New Roman"/>
        <scheme val="none"/>
      </font>
      <fill>
        <patternFill patternType="solid">
          <bgColor theme="6" tint="0.59999389629810485"/>
        </patternFill>
      </fill>
    </dxf>
  </rfmt>
  <rfmt sheetId="2" sqref="N262" start="0" length="0">
    <dxf>
      <fill>
        <patternFill patternType="solid">
          <bgColor theme="6" tint="0.59999389629810485"/>
        </patternFill>
      </fill>
    </dxf>
  </rfmt>
  <rfmt sheetId="2" sqref="N263" start="0" length="0">
    <dxf>
      <fill>
        <patternFill patternType="solid">
          <bgColor theme="6" tint="0.59999389629810485"/>
        </patternFill>
      </fill>
    </dxf>
  </rfmt>
  <rfmt sheetId="2" sqref="N264" start="0" length="0">
    <dxf>
      <fill>
        <patternFill patternType="solid">
          <bgColor theme="6" tint="0.59999389629810485"/>
        </patternFill>
      </fill>
    </dxf>
  </rfmt>
  <rfmt sheetId="2" sqref="N265" start="0" length="0">
    <dxf>
      <fill>
        <patternFill patternType="solid">
          <bgColor theme="6" tint="0.59999389629810485"/>
        </patternFill>
      </fill>
    </dxf>
  </rfmt>
  <rfmt sheetId="2" sqref="N266" start="0" length="0">
    <dxf>
      <fill>
        <patternFill patternType="solid">
          <bgColor theme="6" tint="0.59999389629810485"/>
        </patternFill>
      </fill>
    </dxf>
  </rfmt>
  <rfmt sheetId="2" sqref="N267" start="0" length="0">
    <dxf>
      <fill>
        <patternFill patternType="solid">
          <bgColor theme="6" tint="0.59999389629810485"/>
        </patternFill>
      </fill>
    </dxf>
  </rfmt>
  <rfmt sheetId="2" sqref="N268" start="0" length="0">
    <dxf>
      <fill>
        <patternFill patternType="solid">
          <bgColor theme="6" tint="0.59999389629810485"/>
        </patternFill>
      </fill>
    </dxf>
  </rfmt>
  <rfmt sheetId="2" sqref="N269" start="0" length="0">
    <dxf>
      <fill>
        <patternFill patternType="solid">
          <bgColor theme="6" tint="0.59999389629810485"/>
        </patternFill>
      </fill>
    </dxf>
  </rfmt>
  <rfmt sheetId="2" sqref="N270" start="0" length="0">
    <dxf>
      <fill>
        <patternFill patternType="solid">
          <bgColor theme="6" tint="0.59999389629810485"/>
        </patternFill>
      </fill>
    </dxf>
  </rfmt>
  <rfmt sheetId="2" sqref="N271" start="0" length="0">
    <dxf>
      <fill>
        <patternFill patternType="solid">
          <bgColor theme="6" tint="0.59999389629810485"/>
        </patternFill>
      </fill>
    </dxf>
  </rfmt>
  <rfmt sheetId="2" sqref="N272" start="0" length="0">
    <dxf>
      <fill>
        <patternFill patternType="solid">
          <bgColor theme="6" tint="0.59999389629810485"/>
        </patternFill>
      </fill>
    </dxf>
  </rfmt>
  <rfmt sheetId="2" sqref="N273" start="0" length="0">
    <dxf>
      <fill>
        <patternFill patternType="solid">
          <bgColor theme="6" tint="0.59999389629810485"/>
        </patternFill>
      </fill>
    </dxf>
  </rfmt>
  <rfmt sheetId="2" sqref="N274" start="0" length="0">
    <dxf>
      <fill>
        <patternFill patternType="solid">
          <bgColor theme="6" tint="0.59999389629810485"/>
        </patternFill>
      </fill>
    </dxf>
  </rfmt>
  <rfmt sheetId="2" sqref="N275" start="0" length="0">
    <dxf>
      <fill>
        <patternFill patternType="solid">
          <bgColor theme="6" tint="0.59999389629810485"/>
        </patternFill>
      </fill>
    </dxf>
  </rfmt>
  <rfmt sheetId="2" sqref="N276" start="0" length="0">
    <dxf>
      <fill>
        <patternFill patternType="solid">
          <bgColor theme="6" tint="0.59999389629810485"/>
        </patternFill>
      </fill>
    </dxf>
  </rfmt>
  <rfmt sheetId="2" sqref="N277" start="0" length="0">
    <dxf>
      <fill>
        <patternFill patternType="solid">
          <bgColor theme="6" tint="0.59999389629810485"/>
        </patternFill>
      </fill>
    </dxf>
  </rfmt>
  <rfmt sheetId="2" sqref="N278" start="0" length="0">
    <dxf>
      <fill>
        <patternFill patternType="solid">
          <bgColor theme="6" tint="0.59999389629810485"/>
        </patternFill>
      </fill>
    </dxf>
  </rfmt>
  <rfmt sheetId="2" sqref="N279" start="0" length="0">
    <dxf>
      <fill>
        <patternFill patternType="solid">
          <bgColor theme="6" tint="0.59999389629810485"/>
        </patternFill>
      </fill>
    </dxf>
  </rfmt>
  <rfmt sheetId="2" sqref="N280" start="0" length="0">
    <dxf>
      <fill>
        <patternFill patternType="solid">
          <bgColor theme="6" tint="0.59999389629810485"/>
        </patternFill>
      </fill>
    </dxf>
  </rfmt>
  <rfmt sheetId="2" sqref="N281" start="0" length="0">
    <dxf>
      <fill>
        <patternFill patternType="solid">
          <bgColor theme="6" tint="0.59999389629810485"/>
        </patternFill>
      </fill>
    </dxf>
  </rfmt>
  <rfmt sheetId="2" sqref="N282" start="0" length="0">
    <dxf>
      <font>
        <b val="0"/>
        <name val="Times New Roman"/>
        <scheme val="none"/>
      </font>
      <fill>
        <patternFill patternType="solid">
          <bgColor theme="6" tint="0.59999389629810485"/>
        </patternFill>
      </fill>
    </dxf>
  </rfmt>
  <rfmt sheetId="2" sqref="N283" start="0" length="0">
    <dxf>
      <fill>
        <patternFill patternType="solid">
          <bgColor theme="6" tint="0.59999389629810485"/>
        </patternFill>
      </fill>
    </dxf>
  </rfmt>
  <rfmt sheetId="2" sqref="N284" start="0" length="0">
    <dxf>
      <fill>
        <patternFill patternType="solid">
          <bgColor theme="6" tint="0.59999389629810485"/>
        </patternFill>
      </fill>
    </dxf>
  </rfmt>
  <rfmt sheetId="2" sqref="N285" start="0" length="0">
    <dxf>
      <fill>
        <patternFill patternType="solid">
          <bgColor theme="6" tint="0.59999389629810485"/>
        </patternFill>
      </fill>
    </dxf>
  </rfmt>
  <rfmt sheetId="2" sqref="N286" start="0" length="0">
    <dxf>
      <fill>
        <patternFill patternType="solid">
          <bgColor theme="6" tint="0.59999389629810485"/>
        </patternFill>
      </fill>
    </dxf>
  </rfmt>
  <rfmt sheetId="2" sqref="N287" start="0" length="0">
    <dxf>
      <fill>
        <patternFill patternType="solid">
          <bgColor theme="6" tint="0.59999389629810485"/>
        </patternFill>
      </fill>
    </dxf>
  </rfmt>
  <rfmt sheetId="2" sqref="N288" start="0" length="0">
    <dxf>
      <fill>
        <patternFill patternType="solid">
          <bgColor theme="6" tint="0.59999389629810485"/>
        </patternFill>
      </fill>
    </dxf>
  </rfmt>
  <rfmt sheetId="2" sqref="N289" start="0" length="0">
    <dxf>
      <fill>
        <patternFill patternType="solid">
          <bgColor theme="6" tint="0.59999389629810485"/>
        </patternFill>
      </fill>
    </dxf>
  </rfmt>
  <rfmt sheetId="2" sqref="N290" start="0" length="0">
    <dxf>
      <fill>
        <patternFill patternType="solid">
          <bgColor theme="6" tint="0.59999389629810485"/>
        </patternFill>
      </fill>
    </dxf>
  </rfmt>
  <rfmt sheetId="2" sqref="N291" start="0" length="0">
    <dxf>
      <fill>
        <patternFill patternType="solid">
          <bgColor theme="6" tint="0.59999389629810485"/>
        </patternFill>
      </fill>
    </dxf>
  </rfmt>
  <rfmt sheetId="2" sqref="N292" start="0" length="0">
    <dxf>
      <fill>
        <patternFill patternType="solid">
          <bgColor theme="6" tint="0.59999389629810485"/>
        </patternFill>
      </fill>
    </dxf>
  </rfmt>
  <rfmt sheetId="2" sqref="N293" start="0" length="0">
    <dxf>
      <fill>
        <patternFill patternType="solid">
          <bgColor theme="6" tint="0.59999389629810485"/>
        </patternFill>
      </fill>
    </dxf>
  </rfmt>
  <rfmt sheetId="2" sqref="N294" start="0" length="0">
    <dxf>
      <fill>
        <patternFill patternType="solid">
          <bgColor theme="6" tint="0.59999389629810485"/>
        </patternFill>
      </fill>
    </dxf>
  </rfmt>
  <rfmt sheetId="2" sqref="N295" start="0" length="0">
    <dxf>
      <fill>
        <patternFill patternType="solid">
          <bgColor theme="6" tint="0.59999389629810485"/>
        </patternFill>
      </fill>
    </dxf>
  </rfmt>
  <rfmt sheetId="2" sqref="N296" start="0" length="0">
    <dxf>
      <fill>
        <patternFill patternType="solid">
          <bgColor theme="6" tint="0.59999389629810485"/>
        </patternFill>
      </fill>
    </dxf>
  </rfmt>
  <rfmt sheetId="2" sqref="N297" start="0" length="0">
    <dxf>
      <fill>
        <patternFill patternType="solid">
          <bgColor theme="6" tint="0.59999389629810485"/>
        </patternFill>
      </fill>
    </dxf>
  </rfmt>
  <rfmt sheetId="2" sqref="N298" start="0" length="0">
    <dxf>
      <fill>
        <patternFill patternType="solid">
          <bgColor theme="6" tint="0.59999389629810485"/>
        </patternFill>
      </fill>
    </dxf>
  </rfmt>
  <rfmt sheetId="2" sqref="N299" start="0" length="0">
    <dxf>
      <fill>
        <patternFill patternType="solid">
          <bgColor theme="6" tint="0.59999389629810485"/>
        </patternFill>
      </fill>
    </dxf>
  </rfmt>
  <rfmt sheetId="2" sqref="N300" start="0" length="0">
    <dxf>
      <fill>
        <patternFill patternType="solid">
          <bgColor theme="6" tint="0.59999389629810485"/>
        </patternFill>
      </fill>
    </dxf>
  </rfmt>
  <rfmt sheetId="2" sqref="N301" start="0" length="0">
    <dxf>
      <fill>
        <patternFill patternType="solid">
          <bgColor theme="6" tint="0.59999389629810485"/>
        </patternFill>
      </fill>
    </dxf>
  </rfmt>
  <rfmt sheetId="2" sqref="N302" start="0" length="0">
    <dxf>
      <fill>
        <patternFill patternType="solid">
          <bgColor theme="6" tint="0.59999389629810485"/>
        </patternFill>
      </fill>
    </dxf>
  </rfmt>
  <rfmt sheetId="2" sqref="N303" start="0" length="0">
    <dxf>
      <fill>
        <patternFill patternType="solid">
          <bgColor theme="6" tint="0.59999389629810485"/>
        </patternFill>
      </fill>
    </dxf>
  </rfmt>
  <rfmt sheetId="2" sqref="N304" start="0" length="0">
    <dxf>
      <fill>
        <patternFill patternType="solid">
          <bgColor theme="6" tint="0.59999389629810485"/>
        </patternFill>
      </fill>
    </dxf>
  </rfmt>
  <rfmt sheetId="2" sqref="N305" start="0" length="0">
    <dxf>
      <fill>
        <patternFill patternType="solid">
          <bgColor theme="6" tint="0.59999389629810485"/>
        </patternFill>
      </fill>
    </dxf>
  </rfmt>
  <rfmt sheetId="2" sqref="N306" start="0" length="0">
    <dxf>
      <fill>
        <patternFill patternType="solid">
          <bgColor theme="6" tint="0.59999389629810485"/>
        </patternFill>
      </fill>
    </dxf>
  </rfmt>
  <rfmt sheetId="2" sqref="N307" start="0" length="0">
    <dxf>
      <fill>
        <patternFill patternType="solid">
          <bgColor theme="6" tint="0.59999389629810485"/>
        </patternFill>
      </fill>
    </dxf>
  </rfmt>
  <rfmt sheetId="2" sqref="N308" start="0" length="0">
    <dxf>
      <fill>
        <patternFill patternType="solid">
          <bgColor theme="6" tint="0.59999389629810485"/>
        </patternFill>
      </fill>
    </dxf>
  </rfmt>
  <rfmt sheetId="2" sqref="N309" start="0" length="0">
    <dxf>
      <fill>
        <patternFill patternType="solid">
          <bgColor theme="6" tint="0.59999389629810485"/>
        </patternFill>
      </fill>
    </dxf>
  </rfmt>
  <rfmt sheetId="2" sqref="N310" start="0" length="0">
    <dxf>
      <fill>
        <patternFill patternType="solid">
          <bgColor theme="6" tint="0.59999389629810485"/>
        </patternFill>
      </fill>
    </dxf>
  </rfmt>
  <rfmt sheetId="2" sqref="N311" start="0" length="0">
    <dxf>
      <fill>
        <patternFill patternType="solid">
          <bgColor theme="6" tint="0.59999389629810485"/>
        </patternFill>
      </fill>
    </dxf>
  </rfmt>
  <rfmt sheetId="2" sqref="N312" start="0" length="0">
    <dxf>
      <fill>
        <patternFill patternType="solid">
          <bgColor theme="6" tint="0.59999389629810485"/>
        </patternFill>
      </fill>
    </dxf>
  </rfmt>
  <rfmt sheetId="2" sqref="N313" start="0" length="0">
    <dxf>
      <fill>
        <patternFill patternType="solid">
          <bgColor theme="6" tint="0.59999389629810485"/>
        </patternFill>
      </fill>
    </dxf>
  </rfmt>
  <rfmt sheetId="2" sqref="N314" start="0" length="0">
    <dxf>
      <fill>
        <patternFill patternType="solid">
          <bgColor theme="6" tint="0.59999389629810485"/>
        </patternFill>
      </fill>
    </dxf>
  </rfmt>
  <rfmt sheetId="2" sqref="N315" start="0" length="0">
    <dxf>
      <fill>
        <patternFill patternType="solid">
          <bgColor theme="6" tint="0.59999389629810485"/>
        </patternFill>
      </fill>
    </dxf>
  </rfmt>
  <rfmt sheetId="2" sqref="N316" start="0" length="0">
    <dxf>
      <fill>
        <patternFill patternType="solid">
          <bgColor theme="6" tint="0.59999389629810485"/>
        </patternFill>
      </fill>
    </dxf>
  </rfmt>
  <rfmt sheetId="2" sqref="N317" start="0" length="0">
    <dxf>
      <fill>
        <patternFill patternType="solid">
          <bgColor theme="6" tint="0.59999389629810485"/>
        </patternFill>
      </fill>
    </dxf>
  </rfmt>
  <rfmt sheetId="2" sqref="N318" start="0" length="0">
    <dxf>
      <fill>
        <patternFill patternType="solid">
          <bgColor theme="6" tint="0.59999389629810485"/>
        </patternFill>
      </fill>
    </dxf>
  </rfmt>
  <rfmt sheetId="2" sqref="N319" start="0" length="0">
    <dxf>
      <fill>
        <patternFill patternType="solid">
          <bgColor theme="6" tint="0.59999389629810485"/>
        </patternFill>
      </fill>
    </dxf>
  </rfmt>
  <rfmt sheetId="2" sqref="N320" start="0" length="0">
    <dxf>
      <fill>
        <patternFill patternType="solid">
          <bgColor theme="6" tint="0.59999389629810485"/>
        </patternFill>
      </fill>
    </dxf>
  </rfmt>
  <rfmt sheetId="2" sqref="N321" start="0" length="0">
    <dxf>
      <fill>
        <patternFill patternType="solid">
          <bgColor theme="6" tint="0.59999389629810485"/>
        </patternFill>
      </fill>
    </dxf>
  </rfmt>
  <rfmt sheetId="2" sqref="N322" start="0" length="0">
    <dxf>
      <fill>
        <patternFill patternType="solid">
          <bgColor theme="6" tint="0.59999389629810485"/>
        </patternFill>
      </fill>
    </dxf>
  </rfmt>
  <rfmt sheetId="2" sqref="N323" start="0" length="0">
    <dxf>
      <fill>
        <patternFill patternType="solid">
          <bgColor theme="6" tint="0.59999389629810485"/>
        </patternFill>
      </fill>
    </dxf>
  </rfmt>
  <rfmt sheetId="2" sqref="N324" start="0" length="0">
    <dxf>
      <fill>
        <patternFill patternType="solid">
          <bgColor theme="6" tint="0.59999389629810485"/>
        </patternFill>
      </fill>
    </dxf>
  </rfmt>
  <rfmt sheetId="2" sqref="N325" start="0" length="0">
    <dxf>
      <fill>
        <patternFill patternType="solid">
          <bgColor theme="6" tint="0.59999389629810485"/>
        </patternFill>
      </fill>
    </dxf>
  </rfmt>
  <rfmt sheetId="2" sqref="N326" start="0" length="0">
    <dxf>
      <fill>
        <patternFill patternType="solid">
          <bgColor theme="6" tint="0.59999389629810485"/>
        </patternFill>
      </fill>
    </dxf>
  </rfmt>
  <rfmt sheetId="2" sqref="N327" start="0" length="0">
    <dxf>
      <fill>
        <patternFill patternType="solid">
          <bgColor theme="6" tint="0.59999389629810485"/>
        </patternFill>
      </fill>
    </dxf>
  </rfmt>
  <rfmt sheetId="2" sqref="N328" start="0" length="0">
    <dxf>
      <fill>
        <patternFill patternType="solid">
          <bgColor theme="6" tint="0.59999389629810485"/>
        </patternFill>
      </fill>
    </dxf>
  </rfmt>
  <rfmt sheetId="2" sqref="N329" start="0" length="0">
    <dxf>
      <fill>
        <patternFill patternType="solid">
          <bgColor theme="6" tint="0.59999389629810485"/>
        </patternFill>
      </fill>
    </dxf>
  </rfmt>
  <rfmt sheetId="2" sqref="N330" start="0" length="0">
    <dxf>
      <fill>
        <patternFill patternType="solid">
          <bgColor theme="6" tint="0.59999389629810485"/>
        </patternFill>
      </fill>
    </dxf>
  </rfmt>
  <rfmt sheetId="2" sqref="N331" start="0" length="0">
    <dxf>
      <fill>
        <patternFill patternType="solid">
          <bgColor theme="6" tint="0.59999389629810485"/>
        </patternFill>
      </fill>
    </dxf>
  </rfmt>
  <rfmt sheetId="2" sqref="N332" start="0" length="0">
    <dxf>
      <fill>
        <patternFill patternType="solid">
          <bgColor theme="6" tint="0.59999389629810485"/>
        </patternFill>
      </fill>
    </dxf>
  </rfmt>
  <rfmt sheetId="2" sqref="N333" start="0" length="0">
    <dxf>
      <fill>
        <patternFill patternType="solid">
          <bgColor theme="6" tint="0.59999389629810485"/>
        </patternFill>
      </fill>
    </dxf>
  </rfmt>
  <rfmt sheetId="2" sqref="N334" start="0" length="0">
    <dxf>
      <fill>
        <patternFill patternType="solid">
          <bgColor theme="6" tint="0.59999389629810485"/>
        </patternFill>
      </fill>
    </dxf>
  </rfmt>
  <rfmt sheetId="2" sqref="N335" start="0" length="0">
    <dxf>
      <fill>
        <patternFill patternType="solid">
          <bgColor theme="6" tint="0.59999389629810485"/>
        </patternFill>
      </fill>
    </dxf>
  </rfmt>
  <rfmt sheetId="2" sqref="N336" start="0" length="0">
    <dxf>
      <fill>
        <patternFill patternType="solid">
          <bgColor theme="6" tint="0.59999389629810485"/>
        </patternFill>
      </fill>
    </dxf>
  </rfmt>
  <rfmt sheetId="2" sqref="N337" start="0" length="0">
    <dxf>
      <fill>
        <patternFill patternType="solid">
          <bgColor theme="6" tint="0.59999389629810485"/>
        </patternFill>
      </fill>
    </dxf>
  </rfmt>
  <rfmt sheetId="2" sqref="N338" start="0" length="0">
    <dxf>
      <fill>
        <patternFill patternType="solid">
          <bgColor theme="6" tint="0.59999389629810485"/>
        </patternFill>
      </fill>
    </dxf>
  </rfmt>
  <rfmt sheetId="2" sqref="N339" start="0" length="0">
    <dxf>
      <fill>
        <patternFill patternType="solid">
          <bgColor theme="6" tint="0.59999389629810485"/>
        </patternFill>
      </fill>
    </dxf>
  </rfmt>
  <rfmt sheetId="2" sqref="N340" start="0" length="0">
    <dxf>
      <fill>
        <patternFill patternType="solid">
          <bgColor theme="6" tint="0.59999389629810485"/>
        </patternFill>
      </fill>
    </dxf>
  </rfmt>
  <rfmt sheetId="2" sqref="N341" start="0" length="0">
    <dxf>
      <fill>
        <patternFill patternType="solid">
          <bgColor theme="6" tint="0.59999389629810485"/>
        </patternFill>
      </fill>
    </dxf>
  </rfmt>
  <rfmt sheetId="2" sqref="N342" start="0" length="0">
    <dxf>
      <fill>
        <patternFill patternType="solid">
          <bgColor theme="6" tint="0.59999389629810485"/>
        </patternFill>
      </fill>
    </dxf>
  </rfmt>
  <rfmt sheetId="2" sqref="N343" start="0" length="0">
    <dxf>
      <fill>
        <patternFill patternType="solid">
          <bgColor theme="6" tint="0.59999389629810485"/>
        </patternFill>
      </fill>
    </dxf>
  </rfmt>
  <rfmt sheetId="2" sqref="N344" start="0" length="0">
    <dxf>
      <fill>
        <patternFill patternType="solid">
          <bgColor theme="6" tint="0.59999389629810485"/>
        </patternFill>
      </fill>
    </dxf>
  </rfmt>
  <rfmt sheetId="2" sqref="N345" start="0" length="0">
    <dxf>
      <fill>
        <patternFill patternType="solid">
          <bgColor theme="6" tint="0.59999389629810485"/>
        </patternFill>
      </fill>
    </dxf>
  </rfmt>
  <rfmt sheetId="2" sqref="N346" start="0" length="0">
    <dxf>
      <fill>
        <patternFill patternType="solid">
          <bgColor theme="6" tint="0.59999389629810485"/>
        </patternFill>
      </fill>
    </dxf>
  </rfmt>
  <rfmt sheetId="2" sqref="N347" start="0" length="0">
    <dxf>
      <fill>
        <patternFill patternType="solid">
          <bgColor theme="6" tint="0.59999389629810485"/>
        </patternFill>
      </fill>
    </dxf>
  </rfmt>
  <rfmt sheetId="2" sqref="N348" start="0" length="0">
    <dxf>
      <fill>
        <patternFill patternType="solid">
          <bgColor theme="6" tint="0.59999389629810485"/>
        </patternFill>
      </fill>
    </dxf>
  </rfmt>
  <rfmt sheetId="2" sqref="N349" start="0" length="0">
    <dxf>
      <fill>
        <patternFill patternType="solid">
          <bgColor theme="6" tint="0.59999389629810485"/>
        </patternFill>
      </fill>
    </dxf>
  </rfmt>
  <rfmt sheetId="2" sqref="N350" start="0" length="0">
    <dxf>
      <fill>
        <patternFill patternType="solid">
          <bgColor theme="6" tint="0.59999389629810485"/>
        </patternFill>
      </fill>
    </dxf>
  </rfmt>
  <rfmt sheetId="2" sqref="N351" start="0" length="0">
    <dxf>
      <fill>
        <patternFill patternType="solid">
          <bgColor theme="6" tint="0.59999389629810485"/>
        </patternFill>
      </fill>
    </dxf>
  </rfmt>
  <rfmt sheetId="2" sqref="N352" start="0" length="0">
    <dxf>
      <fill>
        <patternFill patternType="solid">
          <bgColor theme="6" tint="0.59999389629810485"/>
        </patternFill>
      </fill>
    </dxf>
  </rfmt>
  <rfmt sheetId="2" sqref="N353" start="0" length="0">
    <dxf>
      <fill>
        <patternFill patternType="solid">
          <bgColor theme="6" tint="0.59999389629810485"/>
        </patternFill>
      </fill>
    </dxf>
  </rfmt>
  <rfmt sheetId="2" sqref="N354" start="0" length="0">
    <dxf>
      <fill>
        <patternFill patternType="solid">
          <bgColor theme="6" tint="0.59999389629810485"/>
        </patternFill>
      </fill>
    </dxf>
  </rfmt>
  <rfmt sheetId="2" sqref="N355" start="0" length="0">
    <dxf>
      <fill>
        <patternFill patternType="solid">
          <bgColor theme="6" tint="0.59999389629810485"/>
        </patternFill>
      </fill>
    </dxf>
  </rfmt>
  <rfmt sheetId="2" sqref="N356" start="0" length="0">
    <dxf>
      <fill>
        <patternFill patternType="solid">
          <bgColor theme="6" tint="0.59999389629810485"/>
        </patternFill>
      </fill>
    </dxf>
  </rfmt>
  <rfmt sheetId="2" sqref="N357" start="0" length="0">
    <dxf>
      <fill>
        <patternFill patternType="solid">
          <bgColor theme="6" tint="0.59999389629810485"/>
        </patternFill>
      </fill>
    </dxf>
  </rfmt>
  <rfmt sheetId="2" sqref="N358" start="0" length="0">
    <dxf>
      <fill>
        <patternFill patternType="solid">
          <bgColor theme="6" tint="0.59999389629810485"/>
        </patternFill>
      </fill>
    </dxf>
  </rfmt>
  <rfmt sheetId="2" sqref="N359" start="0" length="0">
    <dxf>
      <fill>
        <patternFill patternType="solid">
          <bgColor theme="6" tint="0.59999389629810485"/>
        </patternFill>
      </fill>
    </dxf>
  </rfmt>
  <rfmt sheetId="2" sqref="N360" start="0" length="0">
    <dxf>
      <fill>
        <patternFill patternType="solid">
          <bgColor theme="6" tint="0.59999389629810485"/>
        </patternFill>
      </fill>
    </dxf>
  </rfmt>
  <rfmt sheetId="2" sqref="N361" start="0" length="0">
    <dxf>
      <fill>
        <patternFill patternType="solid">
          <bgColor theme="6" tint="0.59999389629810485"/>
        </patternFill>
      </fill>
    </dxf>
  </rfmt>
  <rfmt sheetId="2" sqref="N362" start="0" length="0">
    <dxf>
      <fill>
        <patternFill patternType="solid">
          <bgColor theme="6" tint="0.59999389629810485"/>
        </patternFill>
      </fill>
    </dxf>
  </rfmt>
  <rfmt sheetId="2" sqref="N363" start="0" length="0">
    <dxf>
      <fill>
        <patternFill patternType="solid">
          <bgColor theme="6" tint="0.59999389629810485"/>
        </patternFill>
      </fill>
    </dxf>
  </rfmt>
  <rfmt sheetId="2" sqref="N364" start="0" length="0">
    <dxf>
      <fill>
        <patternFill patternType="solid">
          <bgColor theme="6" tint="0.59999389629810485"/>
        </patternFill>
      </fill>
    </dxf>
  </rfmt>
  <rfmt sheetId="2" sqref="N365" start="0" length="0">
    <dxf>
      <fill>
        <patternFill patternType="solid">
          <bgColor theme="6" tint="0.59999389629810485"/>
        </patternFill>
      </fill>
    </dxf>
  </rfmt>
  <rfmt sheetId="2" sqref="N366" start="0" length="0">
    <dxf>
      <fill>
        <patternFill patternType="solid">
          <bgColor theme="6" tint="0.59999389629810485"/>
        </patternFill>
      </fill>
    </dxf>
  </rfmt>
  <rfmt sheetId="2" sqref="N367" start="0" length="0">
    <dxf>
      <fill>
        <patternFill patternType="solid">
          <bgColor theme="6" tint="0.59999389629810485"/>
        </patternFill>
      </fill>
    </dxf>
  </rfmt>
  <rfmt sheetId="2" sqref="N368" start="0" length="0">
    <dxf>
      <fill>
        <patternFill patternType="solid">
          <bgColor theme="6" tint="0.59999389629810485"/>
        </patternFill>
      </fill>
    </dxf>
  </rfmt>
  <rfmt sheetId="2" sqref="N369" start="0" length="0">
    <dxf>
      <fill>
        <patternFill patternType="solid">
          <bgColor theme="6" tint="0.59999389629810485"/>
        </patternFill>
      </fill>
    </dxf>
  </rfmt>
  <rfmt sheetId="2" sqref="N370" start="0" length="0">
    <dxf>
      <fill>
        <patternFill patternType="solid">
          <bgColor theme="6" tint="0.59999389629810485"/>
        </patternFill>
      </fill>
    </dxf>
  </rfmt>
  <rfmt sheetId="2" sqref="N371" start="0" length="0">
    <dxf>
      <fill>
        <patternFill patternType="solid">
          <bgColor theme="6" tint="0.59999389629810485"/>
        </patternFill>
      </fill>
    </dxf>
  </rfmt>
  <rfmt sheetId="2" sqref="N372" start="0" length="0">
    <dxf>
      <fill>
        <patternFill patternType="solid">
          <bgColor theme="6" tint="0.59999389629810485"/>
        </patternFill>
      </fill>
    </dxf>
  </rfmt>
  <rfmt sheetId="2" sqref="N373" start="0" length="0">
    <dxf>
      <fill>
        <patternFill patternType="solid">
          <bgColor theme="6" tint="0.59999389629810485"/>
        </patternFill>
      </fill>
    </dxf>
  </rfmt>
  <rfmt sheetId="2" sqref="N374" start="0" length="0">
    <dxf>
      <fill>
        <patternFill patternType="solid">
          <bgColor theme="6" tint="0.59999389629810485"/>
        </patternFill>
      </fill>
    </dxf>
  </rfmt>
  <rfmt sheetId="2" sqref="N375" start="0" length="0">
    <dxf>
      <fill>
        <patternFill patternType="solid">
          <bgColor theme="6" tint="0.59999389629810485"/>
        </patternFill>
      </fill>
    </dxf>
  </rfmt>
  <rfmt sheetId="2" sqref="N376" start="0" length="0">
    <dxf>
      <fill>
        <patternFill patternType="solid">
          <bgColor theme="6" tint="0.59999389629810485"/>
        </patternFill>
      </fill>
    </dxf>
  </rfmt>
  <rfmt sheetId="2" sqref="N377" start="0" length="0">
    <dxf>
      <fill>
        <patternFill patternType="solid">
          <bgColor theme="6" tint="0.59999389629810485"/>
        </patternFill>
      </fill>
    </dxf>
  </rfmt>
  <rfmt sheetId="2" sqref="N378" start="0" length="0">
    <dxf>
      <fill>
        <patternFill patternType="solid">
          <bgColor theme="6" tint="0.59999389629810485"/>
        </patternFill>
      </fill>
    </dxf>
  </rfmt>
  <rfmt sheetId="2" sqref="N379" start="0" length="0">
    <dxf>
      <font>
        <b val="0"/>
        <name val="Times New Roman"/>
        <scheme val="none"/>
      </font>
      <fill>
        <patternFill patternType="solid">
          <bgColor theme="6" tint="0.59999389629810485"/>
        </patternFill>
      </fill>
    </dxf>
  </rfmt>
  <rfmt sheetId="2" sqref="N380" start="0" length="0">
    <dxf>
      <fill>
        <patternFill patternType="solid">
          <bgColor theme="6" tint="0.59999389629810485"/>
        </patternFill>
      </fill>
    </dxf>
  </rfmt>
  <rfmt sheetId="2" sqref="N381" start="0" length="0">
    <dxf>
      <fill>
        <patternFill patternType="solid">
          <bgColor theme="6" tint="0.59999389629810485"/>
        </patternFill>
      </fill>
    </dxf>
  </rfmt>
  <rfmt sheetId="2" sqref="N382" start="0" length="0">
    <dxf>
      <fill>
        <patternFill patternType="solid">
          <bgColor theme="6" tint="0.59999389629810485"/>
        </patternFill>
      </fill>
    </dxf>
  </rfmt>
  <rfmt sheetId="2" sqref="N383" start="0" length="0">
    <dxf>
      <fill>
        <patternFill patternType="solid">
          <bgColor theme="6" tint="0.59999389629810485"/>
        </patternFill>
      </fill>
    </dxf>
  </rfmt>
  <rfmt sheetId="2" sqref="N384" start="0" length="0">
    <dxf>
      <fill>
        <patternFill patternType="solid">
          <bgColor theme="6" tint="0.59999389629810485"/>
        </patternFill>
      </fill>
    </dxf>
  </rfmt>
  <rfmt sheetId="2" sqref="N385" start="0" length="0">
    <dxf>
      <fill>
        <patternFill patternType="solid">
          <bgColor theme="6" tint="0.59999389629810485"/>
        </patternFill>
      </fill>
    </dxf>
  </rfmt>
  <rfmt sheetId="2" sqref="N386" start="0" length="0">
    <dxf>
      <fill>
        <patternFill patternType="solid">
          <bgColor theme="6" tint="0.59999389629810485"/>
        </patternFill>
      </fill>
    </dxf>
  </rfmt>
  <rfmt sheetId="2" sqref="N387" start="0" length="0">
    <dxf>
      <fill>
        <patternFill patternType="solid">
          <bgColor theme="6" tint="0.59999389629810485"/>
        </patternFill>
      </fill>
    </dxf>
  </rfmt>
  <rfmt sheetId="2" sqref="N388" start="0" length="0">
    <dxf>
      <fill>
        <patternFill patternType="solid">
          <bgColor theme="6" tint="0.59999389629810485"/>
        </patternFill>
      </fill>
    </dxf>
  </rfmt>
  <rfmt sheetId="2" sqref="N389" start="0" length="0">
    <dxf>
      <fill>
        <patternFill patternType="solid">
          <bgColor theme="6" tint="0.59999389629810485"/>
        </patternFill>
      </fill>
    </dxf>
  </rfmt>
  <rfmt sheetId="2" sqref="N390" start="0" length="0">
    <dxf>
      <fill>
        <patternFill patternType="solid">
          <bgColor theme="6" tint="0.59999389629810485"/>
        </patternFill>
      </fill>
    </dxf>
  </rfmt>
  <rfmt sheetId="2" sqref="N391" start="0" length="0">
    <dxf>
      <fill>
        <patternFill patternType="solid">
          <bgColor theme="6" tint="0.59999389629810485"/>
        </patternFill>
      </fill>
    </dxf>
  </rfmt>
  <rfmt sheetId="2" sqref="N392" start="0" length="0">
    <dxf>
      <fill>
        <patternFill patternType="solid">
          <bgColor theme="6" tint="0.59999389629810485"/>
        </patternFill>
      </fill>
    </dxf>
  </rfmt>
  <rfmt sheetId="2" sqref="N393" start="0" length="0">
    <dxf>
      <fill>
        <patternFill patternType="solid">
          <bgColor theme="6" tint="0.59999389629810485"/>
        </patternFill>
      </fill>
    </dxf>
  </rfmt>
  <rfmt sheetId="2" sqref="N394" start="0" length="0">
    <dxf>
      <fill>
        <patternFill patternType="solid">
          <bgColor theme="6" tint="0.59999389629810485"/>
        </patternFill>
      </fill>
    </dxf>
  </rfmt>
  <rfmt sheetId="2" sqref="N395" start="0" length="0">
    <dxf>
      <fill>
        <patternFill patternType="solid">
          <bgColor theme="6" tint="0.59999389629810485"/>
        </patternFill>
      </fill>
    </dxf>
  </rfmt>
  <rfmt sheetId="2" sqref="N396" start="0" length="0">
    <dxf>
      <fill>
        <patternFill patternType="solid">
          <bgColor theme="6" tint="0.59999389629810485"/>
        </patternFill>
      </fill>
    </dxf>
  </rfmt>
  <rfmt sheetId="2" sqref="N397" start="0" length="0">
    <dxf>
      <fill>
        <patternFill patternType="solid">
          <bgColor theme="6" tint="0.59999389629810485"/>
        </patternFill>
      </fill>
    </dxf>
  </rfmt>
  <rfmt sheetId="2" sqref="N398" start="0" length="0">
    <dxf>
      <fill>
        <patternFill patternType="solid">
          <bgColor theme="6" tint="0.59999389629810485"/>
        </patternFill>
      </fill>
    </dxf>
  </rfmt>
  <rfmt sheetId="2" sqref="N399" start="0" length="0">
    <dxf>
      <fill>
        <patternFill patternType="solid">
          <bgColor theme="6" tint="0.59999389629810485"/>
        </patternFill>
      </fill>
    </dxf>
  </rfmt>
  <rfmt sheetId="2" sqref="N400" start="0" length="0">
    <dxf>
      <fill>
        <patternFill patternType="solid">
          <bgColor theme="6" tint="0.59999389629810485"/>
        </patternFill>
      </fill>
    </dxf>
  </rfmt>
  <rfmt sheetId="2" sqref="N401" start="0" length="0">
    <dxf>
      <fill>
        <patternFill patternType="solid">
          <bgColor theme="6" tint="0.59999389629810485"/>
        </patternFill>
      </fill>
    </dxf>
  </rfmt>
  <rfmt sheetId="2" sqref="N402" start="0" length="0">
    <dxf>
      <fill>
        <patternFill patternType="solid">
          <bgColor theme="6" tint="0.59999389629810485"/>
        </patternFill>
      </fill>
    </dxf>
  </rfmt>
  <rfmt sheetId="2" sqref="N403" start="0" length="0">
    <dxf>
      <fill>
        <patternFill patternType="solid">
          <bgColor theme="6" tint="0.59999389629810485"/>
        </patternFill>
      </fill>
    </dxf>
  </rfmt>
  <rfmt sheetId="2" sqref="N404" start="0" length="0">
    <dxf>
      <fill>
        <patternFill patternType="solid">
          <bgColor theme="6" tint="0.59999389629810485"/>
        </patternFill>
      </fill>
    </dxf>
  </rfmt>
  <rfmt sheetId="2" sqref="N405" start="0" length="0">
    <dxf>
      <fill>
        <patternFill patternType="solid">
          <bgColor theme="6" tint="0.59999389629810485"/>
        </patternFill>
      </fill>
    </dxf>
  </rfmt>
  <rfmt sheetId="2" sqref="N406" start="0" length="0">
    <dxf>
      <fill>
        <patternFill patternType="solid">
          <bgColor theme="6" tint="0.59999389629810485"/>
        </patternFill>
      </fill>
    </dxf>
  </rfmt>
  <rfmt sheetId="2" sqref="N407" start="0" length="0">
    <dxf>
      <fill>
        <patternFill patternType="solid">
          <bgColor theme="6" tint="0.59999389629810485"/>
        </patternFill>
      </fill>
    </dxf>
  </rfmt>
  <rfmt sheetId="2" sqref="N408" start="0" length="0">
    <dxf>
      <font>
        <b val="0"/>
        <name val="Times New Roman"/>
        <scheme val="none"/>
      </font>
      <fill>
        <patternFill patternType="solid">
          <bgColor theme="6" tint="0.59999389629810485"/>
        </patternFill>
      </fill>
    </dxf>
  </rfmt>
  <rfmt sheetId="2" sqref="N409" start="0" length="0">
    <dxf>
      <fill>
        <patternFill patternType="solid">
          <bgColor theme="6" tint="0.59999389629810485"/>
        </patternFill>
      </fill>
    </dxf>
  </rfmt>
  <rfmt sheetId="2" sqref="N410" start="0" length="0">
    <dxf>
      <fill>
        <patternFill patternType="solid">
          <bgColor theme="6" tint="0.59999389629810485"/>
        </patternFill>
      </fill>
    </dxf>
  </rfmt>
  <rfmt sheetId="2" sqref="N411" start="0" length="0">
    <dxf>
      <fill>
        <patternFill patternType="solid">
          <bgColor theme="6" tint="0.59999389629810485"/>
        </patternFill>
      </fill>
    </dxf>
  </rfmt>
  <rfmt sheetId="2" sqref="N412" start="0" length="0">
    <dxf>
      <fill>
        <patternFill patternType="solid">
          <bgColor theme="6" tint="0.59999389629810485"/>
        </patternFill>
      </fill>
    </dxf>
  </rfmt>
  <rfmt sheetId="2" sqref="N413" start="0" length="0">
    <dxf>
      <fill>
        <patternFill patternType="solid">
          <bgColor theme="6" tint="0.59999389629810485"/>
        </patternFill>
      </fill>
    </dxf>
  </rfmt>
  <rfmt sheetId="2" sqref="N414" start="0" length="0">
    <dxf>
      <fill>
        <patternFill patternType="solid">
          <bgColor theme="6" tint="0.59999389629810485"/>
        </patternFill>
      </fill>
    </dxf>
  </rfmt>
  <rfmt sheetId="2" sqref="N415" start="0" length="0">
    <dxf>
      <fill>
        <patternFill patternType="solid">
          <bgColor theme="6" tint="0.59999389629810485"/>
        </patternFill>
      </fill>
    </dxf>
  </rfmt>
  <rfmt sheetId="2" sqref="N416" start="0" length="0">
    <dxf>
      <fill>
        <patternFill patternType="solid">
          <bgColor theme="6" tint="0.59999389629810485"/>
        </patternFill>
      </fill>
    </dxf>
  </rfmt>
  <rfmt sheetId="2" sqref="N417" start="0" length="0">
    <dxf>
      <fill>
        <patternFill patternType="solid">
          <bgColor theme="6" tint="0.59999389629810485"/>
        </patternFill>
      </fill>
    </dxf>
  </rfmt>
  <rfmt sheetId="2" sqref="N418" start="0" length="0">
    <dxf>
      <fill>
        <patternFill patternType="solid">
          <bgColor theme="6" tint="0.59999389629810485"/>
        </patternFill>
      </fill>
    </dxf>
  </rfmt>
  <rfmt sheetId="2" sqref="N419" start="0" length="0">
    <dxf>
      <fill>
        <patternFill patternType="solid">
          <bgColor theme="6" tint="0.59999389629810485"/>
        </patternFill>
      </fill>
    </dxf>
  </rfmt>
  <rfmt sheetId="2" sqref="N420" start="0" length="0">
    <dxf>
      <fill>
        <patternFill patternType="solid">
          <bgColor theme="6" tint="0.59999389629810485"/>
        </patternFill>
      </fill>
    </dxf>
  </rfmt>
  <rfmt sheetId="2" sqref="N421" start="0" length="0">
    <dxf>
      <fill>
        <patternFill patternType="solid">
          <bgColor theme="6" tint="0.59999389629810485"/>
        </patternFill>
      </fill>
    </dxf>
  </rfmt>
  <rfmt sheetId="2" sqref="N422" start="0" length="0">
    <dxf>
      <fill>
        <patternFill patternType="solid">
          <bgColor theme="6" tint="0.59999389629810485"/>
        </patternFill>
      </fill>
    </dxf>
  </rfmt>
  <rfmt sheetId="2" sqref="N423" start="0" length="0">
    <dxf>
      <fill>
        <patternFill patternType="solid">
          <bgColor theme="6" tint="0.59999389629810485"/>
        </patternFill>
      </fill>
    </dxf>
  </rfmt>
  <rfmt sheetId="2" sqref="N424" start="0" length="0">
    <dxf>
      <fill>
        <patternFill patternType="solid">
          <bgColor theme="6" tint="0.59999389629810485"/>
        </patternFill>
      </fill>
    </dxf>
  </rfmt>
  <rfmt sheetId="2" sqref="N425" start="0" length="0">
    <dxf>
      <fill>
        <patternFill patternType="solid">
          <bgColor theme="6" tint="0.59999389629810485"/>
        </patternFill>
      </fill>
    </dxf>
  </rfmt>
  <rfmt sheetId="2" sqref="N426" start="0" length="0">
    <dxf>
      <fill>
        <patternFill patternType="solid">
          <bgColor theme="6" tint="0.59999389629810485"/>
        </patternFill>
      </fill>
    </dxf>
  </rfmt>
  <rfmt sheetId="2" sqref="N427" start="0" length="0">
    <dxf>
      <fill>
        <patternFill patternType="solid">
          <bgColor theme="6" tint="0.59999389629810485"/>
        </patternFill>
      </fill>
    </dxf>
  </rfmt>
  <rfmt sheetId="2" sqref="N428" start="0" length="0">
    <dxf>
      <fill>
        <patternFill patternType="solid">
          <bgColor theme="6" tint="0.59999389629810485"/>
        </patternFill>
      </fill>
    </dxf>
  </rfmt>
  <rfmt sheetId="2" sqref="N429" start="0" length="0">
    <dxf>
      <fill>
        <patternFill patternType="solid">
          <bgColor theme="6" tint="0.59999389629810485"/>
        </patternFill>
      </fill>
    </dxf>
  </rfmt>
  <rfmt sheetId="2" sqref="N430" start="0" length="0">
    <dxf>
      <fill>
        <patternFill patternType="solid">
          <bgColor theme="6" tint="0.59999389629810485"/>
        </patternFill>
      </fill>
    </dxf>
  </rfmt>
  <rfmt sheetId="2" sqref="N431" start="0" length="0">
    <dxf>
      <fill>
        <patternFill patternType="solid">
          <bgColor theme="6" tint="0.59999389629810485"/>
        </patternFill>
      </fill>
    </dxf>
  </rfmt>
  <rfmt sheetId="2" sqref="N432" start="0" length="0">
    <dxf>
      <fill>
        <patternFill patternType="solid">
          <bgColor theme="6" tint="0.59999389629810485"/>
        </patternFill>
      </fill>
    </dxf>
  </rfmt>
  <rfmt sheetId="2" sqref="N433" start="0" length="0">
    <dxf>
      <fill>
        <patternFill patternType="solid">
          <bgColor theme="6" tint="0.59999389629810485"/>
        </patternFill>
      </fill>
    </dxf>
  </rfmt>
  <rfmt sheetId="2" sqref="N434" start="0" length="0">
    <dxf>
      <fill>
        <patternFill patternType="solid">
          <bgColor theme="6" tint="0.59999389629810485"/>
        </patternFill>
      </fill>
    </dxf>
  </rfmt>
  <rfmt sheetId="2" sqref="N435" start="0" length="0">
    <dxf>
      <fill>
        <patternFill patternType="solid">
          <bgColor theme="6" tint="0.59999389629810485"/>
        </patternFill>
      </fill>
    </dxf>
  </rfmt>
  <rfmt sheetId="2" sqref="N436" start="0" length="0">
    <dxf>
      <fill>
        <patternFill patternType="solid">
          <bgColor theme="6" tint="0.59999389629810485"/>
        </patternFill>
      </fill>
    </dxf>
  </rfmt>
  <rfmt sheetId="2" sqref="N437" start="0" length="0">
    <dxf>
      <fill>
        <patternFill patternType="solid">
          <bgColor theme="6" tint="0.59999389629810485"/>
        </patternFill>
      </fill>
    </dxf>
  </rfmt>
  <rfmt sheetId="2" sqref="N438" start="0" length="0">
    <dxf>
      <fill>
        <patternFill patternType="solid">
          <bgColor theme="6" tint="0.59999389629810485"/>
        </patternFill>
      </fill>
    </dxf>
  </rfmt>
  <rfmt sheetId="2" sqref="N439" start="0" length="0">
    <dxf>
      <fill>
        <patternFill patternType="solid">
          <bgColor theme="6" tint="0.59999389629810485"/>
        </patternFill>
      </fill>
    </dxf>
  </rfmt>
  <rfmt sheetId="2" sqref="N440" start="0" length="0">
    <dxf>
      <fill>
        <patternFill patternType="solid">
          <bgColor theme="6" tint="0.59999389629810485"/>
        </patternFill>
      </fill>
    </dxf>
  </rfmt>
  <rfmt sheetId="2" sqref="N441" start="0" length="0">
    <dxf>
      <fill>
        <patternFill patternType="solid">
          <bgColor theme="6" tint="0.59999389629810485"/>
        </patternFill>
      </fill>
    </dxf>
  </rfmt>
  <rfmt sheetId="2" sqref="N442" start="0" length="0">
    <dxf>
      <fill>
        <patternFill patternType="solid">
          <bgColor theme="6" tint="0.59999389629810485"/>
        </patternFill>
      </fill>
    </dxf>
  </rfmt>
  <rfmt sheetId="2" sqref="N443" start="0" length="0">
    <dxf>
      <fill>
        <patternFill patternType="solid">
          <bgColor theme="6" tint="0.59999389629810485"/>
        </patternFill>
      </fill>
    </dxf>
  </rfmt>
  <rfmt sheetId="2" sqref="N444" start="0" length="0">
    <dxf>
      <fill>
        <patternFill patternType="solid">
          <bgColor theme="6" tint="0.59999389629810485"/>
        </patternFill>
      </fill>
    </dxf>
  </rfmt>
  <rfmt sheetId="2" sqref="N445" start="0" length="0">
    <dxf>
      <fill>
        <patternFill patternType="solid">
          <bgColor theme="6" tint="0.59999389629810485"/>
        </patternFill>
      </fill>
    </dxf>
  </rfmt>
  <rfmt sheetId="2" sqref="N446" start="0" length="0">
    <dxf>
      <fill>
        <patternFill patternType="solid">
          <bgColor theme="6" tint="0.59999389629810485"/>
        </patternFill>
      </fill>
    </dxf>
  </rfmt>
  <rfmt sheetId="2" sqref="N447" start="0" length="0">
    <dxf>
      <fill>
        <patternFill patternType="solid">
          <bgColor theme="6" tint="0.59999389629810485"/>
        </patternFill>
      </fill>
    </dxf>
  </rfmt>
  <rfmt sheetId="2" sqref="N448" start="0" length="0">
    <dxf>
      <fill>
        <patternFill patternType="solid">
          <bgColor theme="6" tint="0.59999389629810485"/>
        </patternFill>
      </fill>
    </dxf>
  </rfmt>
  <rfmt sheetId="2" sqref="N449" start="0" length="0">
    <dxf>
      <fill>
        <patternFill patternType="solid">
          <bgColor theme="6" tint="0.59999389629810485"/>
        </patternFill>
      </fill>
    </dxf>
  </rfmt>
  <rfmt sheetId="2" sqref="N450" start="0" length="0">
    <dxf>
      <fill>
        <patternFill patternType="solid">
          <bgColor theme="6" tint="0.59999389629810485"/>
        </patternFill>
      </fill>
    </dxf>
  </rfmt>
  <rfmt sheetId="2" sqref="N451" start="0" length="0">
    <dxf>
      <fill>
        <patternFill patternType="solid">
          <bgColor theme="6" tint="0.59999389629810485"/>
        </patternFill>
      </fill>
    </dxf>
  </rfmt>
  <rfmt sheetId="2" sqref="N452" start="0" length="0">
    <dxf>
      <fill>
        <patternFill patternType="solid">
          <bgColor theme="6" tint="0.59999389629810485"/>
        </patternFill>
      </fill>
    </dxf>
  </rfmt>
  <rfmt sheetId="2" sqref="N453" start="0" length="0">
    <dxf>
      <fill>
        <patternFill patternType="solid">
          <bgColor theme="6" tint="0.59999389629810485"/>
        </patternFill>
      </fill>
    </dxf>
  </rfmt>
  <rfmt sheetId="2" sqref="N454" start="0" length="0">
    <dxf>
      <fill>
        <patternFill patternType="solid">
          <bgColor theme="6" tint="0.59999389629810485"/>
        </patternFill>
      </fill>
    </dxf>
  </rfmt>
  <rfmt sheetId="2" sqref="N455" start="0" length="0">
    <dxf>
      <fill>
        <patternFill patternType="solid">
          <bgColor theme="6" tint="0.59999389629810485"/>
        </patternFill>
      </fill>
    </dxf>
  </rfmt>
  <rfmt sheetId="2" sqref="N456" start="0" length="0">
    <dxf>
      <fill>
        <patternFill patternType="solid">
          <bgColor theme="6" tint="0.59999389629810485"/>
        </patternFill>
      </fill>
    </dxf>
  </rfmt>
  <rfmt sheetId="2" sqref="N457" start="0" length="0">
    <dxf>
      <fill>
        <patternFill patternType="solid">
          <bgColor theme="6" tint="0.59999389629810485"/>
        </patternFill>
      </fill>
    </dxf>
  </rfmt>
  <rfmt sheetId="2" sqref="N458" start="0" length="0">
    <dxf>
      <fill>
        <patternFill patternType="solid">
          <bgColor theme="6" tint="0.59999389629810485"/>
        </patternFill>
      </fill>
    </dxf>
  </rfmt>
  <rfmt sheetId="2" sqref="N459" start="0" length="0">
    <dxf>
      <fill>
        <patternFill patternType="solid">
          <bgColor theme="6" tint="0.59999389629810485"/>
        </patternFill>
      </fill>
    </dxf>
  </rfmt>
  <rfmt sheetId="2" sqref="N460" start="0" length="0">
    <dxf>
      <fill>
        <patternFill patternType="solid">
          <bgColor theme="6" tint="0.59999389629810485"/>
        </patternFill>
      </fill>
    </dxf>
  </rfmt>
  <rfmt sheetId="2" sqref="N461" start="0" length="0">
    <dxf>
      <fill>
        <patternFill patternType="solid">
          <bgColor theme="6" tint="0.59999389629810485"/>
        </patternFill>
      </fill>
    </dxf>
  </rfmt>
  <rfmt sheetId="2" sqref="N462" start="0" length="0">
    <dxf>
      <fill>
        <patternFill patternType="solid">
          <bgColor theme="6" tint="0.59999389629810485"/>
        </patternFill>
      </fill>
    </dxf>
  </rfmt>
  <rfmt sheetId="2" sqref="N463" start="0" length="0">
    <dxf>
      <fill>
        <patternFill patternType="solid">
          <bgColor theme="6" tint="0.59999389629810485"/>
        </patternFill>
      </fill>
    </dxf>
  </rfmt>
  <rfmt sheetId="2" sqref="N464" start="0" length="0">
    <dxf>
      <font>
        <b val="0"/>
        <name val="Times New Roman"/>
        <scheme val="none"/>
      </font>
      <fill>
        <patternFill patternType="solid">
          <bgColor theme="6" tint="0.59999389629810485"/>
        </patternFill>
      </fill>
    </dxf>
  </rfmt>
  <rfmt sheetId="2" sqref="N465" start="0" length="0">
    <dxf>
      <fill>
        <patternFill patternType="solid">
          <bgColor theme="6" tint="0.59999389629810485"/>
        </patternFill>
      </fill>
    </dxf>
  </rfmt>
  <rfmt sheetId="2" sqref="N466" start="0" length="0">
    <dxf>
      <fill>
        <patternFill patternType="solid">
          <bgColor theme="6" tint="0.59999389629810485"/>
        </patternFill>
      </fill>
    </dxf>
  </rfmt>
  <rfmt sheetId="2" sqref="N467" start="0" length="0">
    <dxf>
      <fill>
        <patternFill patternType="solid">
          <bgColor theme="6" tint="0.59999389629810485"/>
        </patternFill>
      </fill>
    </dxf>
  </rfmt>
  <rfmt sheetId="2" sqref="N468" start="0" length="0">
    <dxf>
      <fill>
        <patternFill patternType="solid">
          <bgColor theme="6" tint="0.59999389629810485"/>
        </patternFill>
      </fill>
    </dxf>
  </rfmt>
  <rfmt sheetId="2" sqref="N469" start="0" length="0">
    <dxf>
      <fill>
        <patternFill patternType="solid">
          <bgColor theme="6" tint="0.59999389629810485"/>
        </patternFill>
      </fill>
    </dxf>
  </rfmt>
  <rfmt sheetId="2" sqref="N470" start="0" length="0">
    <dxf>
      <fill>
        <patternFill patternType="solid">
          <bgColor theme="6" tint="0.59999389629810485"/>
        </patternFill>
      </fill>
    </dxf>
  </rfmt>
  <rfmt sheetId="2" sqref="N471" start="0" length="0">
    <dxf>
      <fill>
        <patternFill patternType="solid">
          <bgColor theme="6" tint="0.59999389629810485"/>
        </patternFill>
      </fill>
    </dxf>
  </rfmt>
  <rfmt sheetId="2" sqref="N472" start="0" length="0">
    <dxf>
      <fill>
        <patternFill patternType="solid">
          <bgColor theme="6" tint="0.59999389629810485"/>
        </patternFill>
      </fill>
    </dxf>
  </rfmt>
  <rfmt sheetId="2" sqref="N473" start="0" length="0">
    <dxf>
      <fill>
        <patternFill patternType="solid">
          <bgColor theme="6" tint="0.59999389629810485"/>
        </patternFill>
      </fill>
    </dxf>
  </rfmt>
  <rfmt sheetId="2" sqref="N474" start="0" length="0">
    <dxf>
      <fill>
        <patternFill patternType="solid">
          <bgColor theme="6" tint="0.59999389629810485"/>
        </patternFill>
      </fill>
    </dxf>
  </rfmt>
  <rfmt sheetId="2" sqref="N475" start="0" length="0">
    <dxf>
      <fill>
        <patternFill patternType="solid">
          <bgColor theme="6" tint="0.59999389629810485"/>
        </patternFill>
      </fill>
    </dxf>
  </rfmt>
  <rfmt sheetId="2" sqref="N476" start="0" length="0">
    <dxf>
      <fill>
        <patternFill patternType="solid">
          <bgColor theme="6" tint="0.59999389629810485"/>
        </patternFill>
      </fill>
    </dxf>
  </rfmt>
  <rfmt sheetId="2" sqref="N477" start="0" length="0">
    <dxf>
      <fill>
        <patternFill patternType="solid">
          <bgColor theme="6" tint="0.59999389629810485"/>
        </patternFill>
      </fill>
    </dxf>
  </rfmt>
  <rfmt sheetId="2" sqref="N478" start="0" length="0">
    <dxf>
      <fill>
        <patternFill patternType="solid">
          <bgColor theme="6" tint="0.59999389629810485"/>
        </patternFill>
      </fill>
    </dxf>
  </rfmt>
  <rfmt sheetId="2" sqref="N479" start="0" length="0">
    <dxf>
      <fill>
        <patternFill patternType="solid">
          <bgColor theme="6" tint="0.59999389629810485"/>
        </patternFill>
      </fill>
    </dxf>
  </rfmt>
  <rfmt sheetId="2" sqref="N480" start="0" length="0">
    <dxf>
      <fill>
        <patternFill patternType="solid">
          <bgColor theme="6" tint="0.59999389629810485"/>
        </patternFill>
      </fill>
    </dxf>
  </rfmt>
  <rfmt sheetId="2" sqref="N481" start="0" length="0">
    <dxf>
      <fill>
        <patternFill patternType="solid">
          <bgColor theme="6" tint="0.59999389629810485"/>
        </patternFill>
      </fill>
    </dxf>
  </rfmt>
  <rfmt sheetId="2" sqref="N482" start="0" length="0">
    <dxf>
      <fill>
        <patternFill patternType="solid">
          <bgColor theme="6" tint="0.59999389629810485"/>
        </patternFill>
      </fill>
    </dxf>
  </rfmt>
  <rfmt sheetId="2" sqref="N483" start="0" length="0">
    <dxf>
      <fill>
        <patternFill patternType="solid">
          <bgColor theme="6" tint="0.59999389629810485"/>
        </patternFill>
      </fill>
    </dxf>
  </rfmt>
  <rfmt sheetId="2" sqref="N484" start="0" length="0">
    <dxf>
      <fill>
        <patternFill patternType="solid">
          <bgColor theme="6" tint="0.59999389629810485"/>
        </patternFill>
      </fill>
    </dxf>
  </rfmt>
  <rfmt sheetId="2" sqref="N485" start="0" length="0">
    <dxf>
      <fill>
        <patternFill patternType="solid">
          <bgColor theme="6" tint="0.59999389629810485"/>
        </patternFill>
      </fill>
    </dxf>
  </rfmt>
  <rfmt sheetId="2" sqref="N486" start="0" length="0">
    <dxf>
      <fill>
        <patternFill patternType="solid">
          <bgColor theme="6" tint="0.59999389629810485"/>
        </patternFill>
      </fill>
    </dxf>
  </rfmt>
  <rfmt sheetId="2" sqref="N487" start="0" length="0">
    <dxf>
      <fill>
        <patternFill patternType="solid">
          <bgColor theme="6" tint="0.59999389629810485"/>
        </patternFill>
      </fill>
    </dxf>
  </rfmt>
  <rfmt sheetId="2" sqref="N488" start="0" length="0">
    <dxf>
      <fill>
        <patternFill patternType="solid">
          <bgColor theme="6" tint="0.59999389629810485"/>
        </patternFill>
      </fill>
    </dxf>
  </rfmt>
  <rfmt sheetId="2" sqref="N489" start="0" length="0">
    <dxf>
      <fill>
        <patternFill patternType="solid">
          <bgColor theme="6" tint="0.59999389629810485"/>
        </patternFill>
      </fill>
    </dxf>
  </rfmt>
  <rfmt sheetId="2" sqref="N490" start="0" length="0">
    <dxf>
      <fill>
        <patternFill patternType="solid">
          <bgColor theme="6" tint="0.59999389629810485"/>
        </patternFill>
      </fill>
    </dxf>
  </rfmt>
  <rfmt sheetId="2" sqref="N491" start="0" length="0">
    <dxf>
      <fill>
        <patternFill patternType="solid">
          <bgColor theme="6" tint="0.59999389629810485"/>
        </patternFill>
      </fill>
    </dxf>
  </rfmt>
  <rfmt sheetId="2" sqref="N492" start="0" length="0">
    <dxf>
      <fill>
        <patternFill patternType="solid">
          <bgColor theme="6" tint="0.59999389629810485"/>
        </patternFill>
      </fill>
    </dxf>
  </rfmt>
  <rfmt sheetId="2" sqref="N493" start="0" length="0">
    <dxf>
      <fill>
        <patternFill patternType="solid">
          <bgColor theme="6" tint="0.59999389629810485"/>
        </patternFill>
      </fill>
    </dxf>
  </rfmt>
  <rfmt sheetId="2" sqref="N494" start="0" length="0">
    <dxf>
      <fill>
        <patternFill patternType="solid">
          <bgColor theme="6" tint="0.59999389629810485"/>
        </patternFill>
      </fill>
    </dxf>
  </rfmt>
  <rfmt sheetId="2" sqref="N495" start="0" length="0">
    <dxf>
      <fill>
        <patternFill patternType="solid">
          <bgColor theme="6" tint="0.59999389629810485"/>
        </patternFill>
      </fill>
    </dxf>
  </rfmt>
  <rfmt sheetId="2" sqref="N496" start="0" length="0">
    <dxf>
      <fill>
        <patternFill patternType="solid">
          <bgColor theme="6" tint="0.59999389629810485"/>
        </patternFill>
      </fill>
    </dxf>
  </rfmt>
  <rfmt sheetId="2" sqref="N497" start="0" length="0">
    <dxf>
      <fill>
        <patternFill patternType="solid">
          <bgColor theme="6" tint="0.59999389629810485"/>
        </patternFill>
      </fill>
    </dxf>
  </rfmt>
  <rfmt sheetId="2" sqref="N498" start="0" length="0">
    <dxf>
      <fill>
        <patternFill patternType="solid">
          <bgColor theme="6" tint="0.59999389629810485"/>
        </patternFill>
      </fill>
    </dxf>
  </rfmt>
  <rfmt sheetId="2" sqref="N499" start="0" length="0">
    <dxf>
      <fill>
        <patternFill patternType="solid">
          <bgColor theme="6" tint="0.59999389629810485"/>
        </patternFill>
      </fill>
    </dxf>
  </rfmt>
  <rfmt sheetId="2" sqref="N500" start="0" length="0">
    <dxf>
      <font>
        <b val="0"/>
        <name val="Times New Roman"/>
        <scheme val="none"/>
      </font>
      <fill>
        <patternFill patternType="solid">
          <bgColor theme="6" tint="0.59999389629810485"/>
        </patternFill>
      </fill>
    </dxf>
  </rfmt>
  <rfmt sheetId="2" sqref="N501" start="0" length="0">
    <dxf>
      <fill>
        <patternFill patternType="solid">
          <bgColor theme="6" tint="0.59999389629810485"/>
        </patternFill>
      </fill>
    </dxf>
  </rfmt>
  <rfmt sheetId="2" sqref="N502" start="0" length="0">
    <dxf>
      <fill>
        <patternFill patternType="solid">
          <bgColor theme="6" tint="0.59999389629810485"/>
        </patternFill>
      </fill>
    </dxf>
  </rfmt>
  <rfmt sheetId="2" sqref="N503" start="0" length="0">
    <dxf>
      <fill>
        <patternFill patternType="solid">
          <bgColor theme="6" tint="0.59999389629810485"/>
        </patternFill>
      </fill>
    </dxf>
  </rfmt>
  <rfmt sheetId="2" sqref="N504" start="0" length="0">
    <dxf>
      <fill>
        <patternFill patternType="solid">
          <bgColor theme="6" tint="0.59999389629810485"/>
        </patternFill>
      </fill>
    </dxf>
  </rfmt>
  <rfmt sheetId="2" sqref="N505" start="0" length="0">
    <dxf>
      <fill>
        <patternFill patternType="solid">
          <bgColor theme="6" tint="0.59999389629810485"/>
        </patternFill>
      </fill>
    </dxf>
  </rfmt>
  <rfmt sheetId="2" sqref="N506" start="0" length="0">
    <dxf>
      <fill>
        <patternFill patternType="solid">
          <bgColor theme="6" tint="0.59999389629810485"/>
        </patternFill>
      </fill>
    </dxf>
  </rfmt>
  <rfmt sheetId="2" sqref="N507" start="0" length="0">
    <dxf>
      <fill>
        <patternFill patternType="solid">
          <bgColor theme="6" tint="0.59999389629810485"/>
        </patternFill>
      </fill>
    </dxf>
  </rfmt>
  <rfmt sheetId="2" sqref="N508" start="0" length="0">
    <dxf>
      <fill>
        <patternFill patternType="solid">
          <bgColor theme="6" tint="0.59999389629810485"/>
        </patternFill>
      </fill>
    </dxf>
  </rfmt>
  <rfmt sheetId="2" sqref="N509" start="0" length="0">
    <dxf>
      <fill>
        <patternFill patternType="solid">
          <bgColor theme="6" tint="0.59999389629810485"/>
        </patternFill>
      </fill>
    </dxf>
  </rfmt>
  <rfmt sheetId="2" sqref="N510" start="0" length="0">
    <dxf>
      <fill>
        <patternFill patternType="solid">
          <bgColor theme="6" tint="0.59999389629810485"/>
        </patternFill>
      </fill>
    </dxf>
  </rfmt>
  <rfmt sheetId="2" sqref="N511" start="0" length="0">
    <dxf>
      <font>
        <b val="0"/>
        <name val="Times New Roman"/>
        <scheme val="none"/>
      </font>
      <fill>
        <patternFill patternType="solid">
          <bgColor theme="6" tint="0.59999389629810485"/>
        </patternFill>
      </fill>
    </dxf>
  </rfmt>
  <rfmt sheetId="2" sqref="N512" start="0" length="0">
    <dxf>
      <fill>
        <patternFill patternType="solid">
          <bgColor theme="6" tint="0.59999389629810485"/>
        </patternFill>
      </fill>
    </dxf>
  </rfmt>
  <rfmt sheetId="2" sqref="N513" start="0" length="0">
    <dxf>
      <fill>
        <patternFill patternType="solid">
          <bgColor theme="6" tint="0.59999389629810485"/>
        </patternFill>
      </fill>
    </dxf>
  </rfmt>
  <rfmt sheetId="2" sqref="N514" start="0" length="0">
    <dxf>
      <fill>
        <patternFill patternType="solid">
          <bgColor theme="6" tint="0.59999389629810485"/>
        </patternFill>
      </fill>
    </dxf>
  </rfmt>
  <rfmt sheetId="2" sqref="N515" start="0" length="0">
    <dxf>
      <numFmt numFmtId="4" formatCode="#,##0.00"/>
      <fill>
        <patternFill patternType="solid">
          <bgColor theme="6" tint="0.59999389629810485"/>
        </patternFill>
      </fill>
    </dxf>
  </rfmt>
  <rcc rId="10038" sId="2" numFmtId="4">
    <oc r="H4">
      <v>6</v>
    </oc>
    <nc r="H4">
      <v>5</v>
    </nc>
  </rcc>
  <rcc rId="10039" sId="2">
    <oc r="I4" t="inlineStr">
      <is>
        <t>8=4-6</t>
      </is>
    </oc>
    <nc r="I4" t="inlineStr">
      <is>
        <t>6=4-5</t>
      </is>
    </nc>
  </rcc>
  <rcc rId="10040" sId="2">
    <oc r="J4" t="inlineStr">
      <is>
        <t>10=6/4</t>
      </is>
    </oc>
    <nc r="J4" t="inlineStr">
      <is>
        <t>7=5/4</t>
      </is>
    </nc>
  </rcc>
  <rdn rId="0" localSheetId="2" customView="1" name="Z_EC1DDABA_87E5_4CA0_BDFA_3176D5C21D42_.wvu.Cols" hidden="1" oldHidden="1">
    <oldFormula>расходы!$I:$J</oldFormula>
  </rdn>
  <rcv guid="{EC1DDABA-87E5-4CA0-BDFA-3176D5C21D42}" action="delete"/>
  <rdn rId="0" localSheetId="1" customView="1" name="Z_EC1DDABA_87E5_4CA0_BDFA_3176D5C21D42_.wvu.PrintArea" hidden="1" oldHidden="1">
    <formula>доходы!$A$1:$G$72</formula>
    <oldFormula>доходы!$A$1:$G$72</oldFormula>
  </rdn>
  <rdn rId="0" localSheetId="1" customView="1" name="Z_EC1DDABA_87E5_4CA0_BDFA_3176D5C21D42_.wvu.PrintTitles" hidden="1" oldHidden="1">
    <formula>доходы!$12:$13</formula>
    <oldFormula>доходы!$12:$13</oldFormula>
  </rdn>
  <rdn rId="0" localSheetId="1" customView="1" name="Z_EC1DDABA_87E5_4CA0_BDFA_3176D5C21D42_.wvu.FilterData" hidden="1" oldHidden="1">
    <formula>доходы!$A$13:$GB$72</formula>
    <oldFormula>доходы!$A$13:$GB$72</oldFormula>
  </rdn>
  <rdn rId="0" localSheetId="2" customView="1" name="Z_EC1DDABA_87E5_4CA0_BDFA_3176D5C21D42_.wvu.PrintArea" hidden="1" oldHidden="1">
    <formula>расходы!$A$1:$J$523</formula>
    <oldFormula>расходы!$A$1:$H$523</oldFormula>
  </rdn>
  <rdn rId="0" localSheetId="2" customView="1" name="Z_EC1DDABA_87E5_4CA0_BDFA_3176D5C21D42_.wvu.PrintTitles" hidden="1" oldHidden="1">
    <formula>расходы!$4:$5</formula>
    <oldFormula>расходы!$4:$5</oldFormula>
  </rdn>
  <rdn rId="0" localSheetId="2" customView="1" name="Z_EC1DDABA_87E5_4CA0_BDFA_3176D5C21D42_.wvu.FilterData" hidden="1" oldHidden="1">
    <formula>расходы!$A$6:$P$515</formula>
    <oldFormula>расходы!$A$6:$P$515</oldFormula>
  </rdn>
  <rdn rId="0" localSheetId="3" customView="1" name="Z_EC1DDABA_87E5_4CA0_BDFA_3176D5C21D42_.wvu.PrintArea" hidden="1" oldHidden="1">
    <formula>источники!$A$1:$E$30</formula>
    <oldFormula>источники!$A$1:$E$30</oldFormula>
  </rdn>
  <rdn rId="0" localSheetId="3" customView="1" name="Z_EC1DDABA_87E5_4CA0_BDFA_3176D5C21D42_.wvu.PrintTitles" hidden="1" oldHidden="1">
    <formula>источники!$3:$4</formula>
    <oldFormula>источники!$3:$4</oldFormula>
  </rdn>
  <rdn rId="0" localSheetId="4" customView="1" name="Z_EC1DDABA_87E5_4CA0_BDFA_3176D5C21D42_.wvu.Rows" hidden="1" oldHidden="1">
    <formula>'резервный фонд'!$32:$32</formula>
    <oldFormula>'резервный фонд'!$32:$32</oldFormula>
  </rdn>
  <rcv guid="{EC1DDABA-87E5-4CA0-BDFA-3176D5C21D42}" action="add"/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51" sId="2">
    <nc r="A214" t="inlineStr">
      <is>
    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    </is>
    </nc>
  </rcc>
  <rcc rId="10052" sId="2">
    <nc r="A215" t="inlineStr">
      <is>
        <t>Субсидии на осуществление капитальных вложений в объекты капитального строительства государственной (муниципальной) собственности государственным (муниципальным) унитарным предприятиям</t>
      </is>
    </nc>
  </rcc>
  <rfmt sheetId="2" sqref="A214:I214" start="0" length="2147483647">
    <dxf>
      <font>
        <b/>
      </font>
    </dxf>
  </rfmt>
  <rfmt sheetId="2" sqref="A71:H71">
    <dxf>
      <fill>
        <patternFill>
          <bgColor theme="0"/>
        </patternFill>
      </fill>
    </dxf>
  </rfmt>
  <rfmt sheetId="2" sqref="A212:J213">
    <dxf>
      <fill>
        <patternFill>
          <bgColor theme="0"/>
        </patternFill>
      </fill>
    </dxf>
  </rfmt>
  <rfmt sheetId="2" sqref="A7:J514">
    <dxf>
      <fill>
        <patternFill>
          <bgColor theme="0"/>
        </patternFill>
      </fill>
    </dxf>
  </rfmt>
  <rcv guid="{EC1DDABA-87E5-4CA0-BDFA-3176D5C21D42}" action="delete"/>
  <rdn rId="0" localSheetId="1" customView="1" name="Z_EC1DDABA_87E5_4CA0_BDFA_3176D5C21D42_.wvu.PrintArea" hidden="1" oldHidden="1">
    <formula>доходы!$A$1:$G$72</formula>
    <oldFormula>доходы!$A$1:$G$72</oldFormula>
  </rdn>
  <rdn rId="0" localSheetId="1" customView="1" name="Z_EC1DDABA_87E5_4CA0_BDFA_3176D5C21D42_.wvu.PrintTitles" hidden="1" oldHidden="1">
    <formula>доходы!$12:$13</formula>
    <oldFormula>доходы!$12:$13</oldFormula>
  </rdn>
  <rdn rId="0" localSheetId="1" customView="1" name="Z_EC1DDABA_87E5_4CA0_BDFA_3176D5C21D42_.wvu.FilterData" hidden="1" oldHidden="1">
    <formula>доходы!$A$13:$GB$72</formula>
    <oldFormula>доходы!$A$13:$GB$72</oldFormula>
  </rdn>
  <rdn rId="0" localSheetId="2" customView="1" name="Z_EC1DDABA_87E5_4CA0_BDFA_3176D5C21D42_.wvu.PrintArea" hidden="1" oldHidden="1">
    <formula>расходы!$A$1:$J$523</formula>
    <oldFormula>расходы!$A$1:$J$523</oldFormula>
  </rdn>
  <rdn rId="0" localSheetId="2" customView="1" name="Z_EC1DDABA_87E5_4CA0_BDFA_3176D5C21D42_.wvu.PrintTitles" hidden="1" oldHidden="1">
    <formula>расходы!$4:$5</formula>
    <oldFormula>расходы!$4:$5</oldFormula>
  </rdn>
  <rdn rId="0" localSheetId="2" customView="1" name="Z_EC1DDABA_87E5_4CA0_BDFA_3176D5C21D42_.wvu.FilterData" hidden="1" oldHidden="1">
    <formula>расходы!$A$6:$P$515</formula>
    <oldFormula>расходы!$A$6:$P$515</oldFormula>
  </rdn>
  <rdn rId="0" localSheetId="3" customView="1" name="Z_EC1DDABA_87E5_4CA0_BDFA_3176D5C21D42_.wvu.PrintArea" hidden="1" oldHidden="1">
    <formula>источники!$A$1:$E$30</formula>
    <oldFormula>источники!$A$1:$E$30</oldFormula>
  </rdn>
  <rdn rId="0" localSheetId="3" customView="1" name="Z_EC1DDABA_87E5_4CA0_BDFA_3176D5C21D42_.wvu.PrintTitles" hidden="1" oldHidden="1">
    <formula>источники!$3:$4</formula>
    <oldFormula>источники!$3:$4</oldFormula>
  </rdn>
  <rdn rId="0" localSheetId="4" customView="1" name="Z_EC1DDABA_87E5_4CA0_BDFA_3176D5C21D42_.wvu.Rows" hidden="1" oldHidden="1">
    <formula>'резервный фонд'!$32:$32</formula>
    <oldFormula>'резервный фонд'!$32:$32</oldFormula>
  </rdn>
  <rcv guid="{EC1DDABA-87E5-4CA0-BDFA-3176D5C21D42}" action="add"/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0062" sId="2" ref="K1:K1048576" action="deleteCol">
    <undo index="0" exp="area" ref3D="1" dr="$A$4:$XFD$5" dn="Заголовки_для_печати" sId="2"/>
    <undo index="0" exp="area" ref3D="1" dr="$A$4:$XFD$5" dn="Z_F8C4027D_D6CA_4157_8FAE_71E83CC44D4D_.wvu.PrintTitles" sId="2"/>
    <undo index="0" exp="area" ref3D="1" dr="$A$4:$XFD$5" dn="Z_EC1DDABA_87E5_4CA0_BDFA_3176D5C21D42_.wvu.PrintTitles" sId="2"/>
    <undo index="0" exp="area" ref3D="1" dr="$A$4:$XFD$5" dn="Z_DE0F5E73_EF4C_476D_B6AE_BFEFF57E867A_.wvu.PrintTitles" sId="2"/>
    <undo index="0" exp="area" ref3D="1" dr="$A$4:$XFD$5" dn="Z_B358A58E_8635_4813_99A2_4F1FD4FD075C_.wvu.PrintTitles" sId="2"/>
    <undo index="0" exp="area" ref3D="1" dr="$A$4:$XFD$5" dn="Z_354784A5_404C_43C6_9215_508293194394_.wvu.PrintTitles" sId="2"/>
    <undo index="0" exp="area" ref3D="1" dr="$A$4:$XFD$5" dn="Z_6943B490_3070_4625_8DEE_85B509FE6D1B_.wvu.PrintTitles" sId="2"/>
    <undo index="0" exp="area" ref3D="1" dr="$A$4:$XFD$5" dn="Z_87167B54_14FD_40B4_B520_8ADAF9DCA900_.wvu.PrintTitles" sId="2"/>
    <undo index="0" exp="area" ref3D="1" dr="$A$4:$XFD$5" dn="Z_A4D09F0F_4C69_4056_BD3D_99C01656B021_.wvu.PrintTitles" sId="2"/>
    <undo index="0" exp="area" ref3D="1" dr="$A$4:$XFD$5" dn="Z_8F1248FC_EA8E_4DC7_8B97_6406CD1514A9_.wvu.PrintTitles" sId="2"/>
    <undo index="0" exp="area" ref3D="1" dr="$A$4:$XFD$5" dn="Z_34FCE91F_37BB_4E1C_80D8_8DC0E1239857_.wvu.PrintTitles" sId="2"/>
    <undo index="0" exp="area" ref3D="1" dr="$A$4:$XFD$5" dn="Z_B1E9D3A3_6A2B_4E76_A163_C3C5D3CBC4BC_.wvu.PrintTitles" sId="2"/>
    <rfmt sheetId="2" xfDxf="1" sqref="K1:K1048576" start="0" length="0">
      <dxf>
        <font>
          <name val="Times New Roman"/>
          <scheme val="none"/>
        </font>
        <alignment vertical="center" wrapText="1" readingOrder="0"/>
      </dxf>
    </rfmt>
    <rfmt sheetId="2" sqref="K4" start="0" length="0">
      <dxf>
        <font>
          <sz val="8"/>
          <name val="Times New Roman"/>
          <scheme val="none"/>
        </font>
        <numFmt numFmtId="4" formatCode="#,##0.00"/>
      </dxf>
    </rfmt>
    <rfmt sheetId="2" sqref="K5" start="0" length="0">
      <dxf>
        <font>
          <sz val="12"/>
          <name val="Times New Roman"/>
          <scheme val="none"/>
        </font>
        <numFmt numFmtId="4" formatCode="#,##0.00"/>
      </dxf>
    </rfmt>
    <rcc rId="0" sId="2" dxf="1">
      <nc r="K7">
        <f>G7-H7-I7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8">
        <f>G8-H8-I8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9">
        <f>G9-H9-I9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0">
        <f>G10-H10-I10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1">
        <f>G11-H11-I11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2">
        <f>G12-H12-I12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3">
        <f>G13-H13-I13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4">
        <f>G14-H14-I14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5">
        <f>G15-H15-I15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6">
        <f>G16-H16-I16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7">
        <f>G17-H17-I17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8">
        <f>G18-H18-I18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9">
        <f>G19-H19-I19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0">
        <f>G20-H20-I20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1">
        <f>G21-H21-I21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2">
        <f>G22-H22-I22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3">
        <f>G23-H23-I23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4">
        <f>G24-H24-I24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5">
        <f>G25-H25-I25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6">
        <f>G26-H26-I26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7">
        <f>G27-H27-I27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8">
        <f>G28-H28-I28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9">
        <f>G29-H29-I29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0">
        <f>G30-H30-I30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1">
        <f>G31-H31-I31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2">
        <f>G32-H32-I32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3">
        <f>G33-H33-I33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4">
        <f>G34-H34-I34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5">
        <f>G35-H35-I35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6">
        <f>G36-H36-I36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7">
        <f>G37-H37-I37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8">
        <f>G38-H38-I38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9">
        <f>G39-H39-I39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0">
        <f>G40-H40-I40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1">
        <f>G41-H41-I41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2">
        <f>G42-H42-I42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3">
        <f>G43-H43-I43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4">
        <f>G44-H44-I44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5">
        <f>G45-H45-I45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6">
        <f>G46-H46-I46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7">
        <f>G47-H47-I47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8">
        <f>G48-H48-I48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9">
        <f>G49-H49-I49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50">
        <f>G50-H50-I50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51">
        <f>G51-H51-I51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52">
        <f>G52-H52-I52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53">
        <f>G53-H53-I53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54">
        <f>G54-H54-I54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55">
        <f>G55-H55-I55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56">
        <f>G56-H56-I56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57">
        <f>G57-H57-I57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58">
        <f>G58-H58-I58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59">
        <f>G59-H59-I59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60">
        <f>G60-H60-I60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61">
        <f>G61-H61-I61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62">
        <f>G62-H62-I62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63">
        <f>G63-H63-I63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64">
        <f>G64-H64-I64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65">
        <f>G65-H65-I65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66">
        <f>G66-H66-I66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67">
        <f>G67-H67-I67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68">
        <f>G68-H68-I68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69">
        <f>G69-H69-I69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70">
        <f>G70-H70-I70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71">
        <f>G71-H71-I71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72">
        <f>G72-H72-I72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73">
        <f>G73-H73-I73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74">
        <f>G74-H74-I74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75">
        <f>G75-H75-I75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76">
        <f>G76-H76-I76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77">
        <f>G77-H77-I77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78">
        <f>G78-H78-I78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79">
        <f>G79-H79-I79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80">
        <f>G80-H80-I80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81">
        <f>G81-H81-I81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82">
        <f>G82-H82-I82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83">
        <f>G83-H83-I83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84">
        <f>G84-H84-I84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85">
        <f>G85-H85-I85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86">
        <f>G86-H86-I86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87">
        <f>G87-H87-I87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88">
        <f>G88-H88-I88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89">
        <f>G89-H89-I89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90">
        <f>G90-H90-I90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91">
        <f>G91-H91-I91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92">
        <f>G92-H92-I92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93">
        <f>G93-H93-I93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94">
        <f>G94-H94-I94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95">
        <f>G95-H95-I95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96">
        <f>G96-H96-I96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97">
        <f>G97-H97-I97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98">
        <f>G98-H98-I98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99">
        <f>G99-H99-I99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00">
        <f>G100-H100-I100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01">
        <f>G101-H101-I101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02">
        <f>G102-H102-I102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03">
        <f>G103-H103-I103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04">
        <f>G104-H104-I104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05">
        <f>G105-H105-I105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06">
        <f>G106-H106-I106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07">
        <f>G107-H107-I107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08">
        <f>G108-H108-I108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09">
        <f>G109-H109-I109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10">
        <f>G110-H110-I110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11">
        <f>G111-H111-I111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12">
        <f>G112-H112-I112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13">
        <f>G113-H113-I113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14">
        <f>G114-H114-I114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15">
        <f>G115-H115-I115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16">
        <f>G116-H116-I116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17">
        <f>G117-H117-I117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18">
        <f>G118-H118-I118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19">
        <f>G119-H119-I119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20">
        <f>G120-H120-I120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21">
        <f>G121-H121-I121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22">
        <f>G122-H122-I122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23">
        <f>G123-H123-I123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24">
        <f>G124-H124-I124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25">
        <f>G125-H125-I125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26">
        <f>G126-H126-I126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27">
        <f>G127-H127-I127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28">
        <f>G128-H128-I128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29">
        <f>G129-H129-I129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30">
        <f>G130-H130-I130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31">
        <f>G131-H131-I131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32">
        <f>G132-H132-I132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33">
        <f>G133-H133-I133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34">
        <f>G134-H134-I134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35">
        <f>G135-H135-I135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36">
        <f>G136-H136-I136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37">
        <f>G137-H137-I137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38">
        <f>G138-H138-I138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39">
        <f>G139-H139-I139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40">
        <f>G140-H140-I140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41">
        <f>G141-H141-I141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42">
        <f>G142-H142-I142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43">
        <f>G143-H143-I143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44">
        <f>G144-H144-I144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45">
        <f>G145-H145-I145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46">
        <f>G146-H146-I146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47">
        <f>G147-H147-I147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48">
        <f>G148-H148-I148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49">
        <f>G149-H149-I149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50">
        <f>G150-H150-I150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51">
        <f>G151-H151-I151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52">
        <f>G152-H152-I152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53">
        <f>G153-H153-I153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54">
        <f>G154-H154-I154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55">
        <f>G155-H155-I155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56">
        <f>G156-H156-I156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57">
        <f>G157-H157-I157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58">
        <f>G158-H158-I158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59">
        <f>G159-H159-I159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60">
        <f>G160-H160-I160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61">
        <f>G161-H161-I161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62">
        <f>G162-H162-I162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63">
        <f>G163-H163-I163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64">
        <f>G164-H164-I164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65">
        <f>G165-H165-I165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66">
        <f>G166-H166-I166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67">
        <f>G167-H167-I167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68">
        <f>G168-H168-I168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69">
        <f>G169-H169-I169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70">
        <f>G170-H170-I170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71">
        <f>G171-H171-I171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72">
        <f>G172-H172-I172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73">
        <f>G173-H173-I173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74">
        <f>G174-H174-I174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75">
        <f>G175-H175-I175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76">
        <f>G176-H176-I176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77">
        <f>G177-H177-I177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78">
        <f>G178-H178-I178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79">
        <f>G179-H179-I179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80">
        <f>G180-H180-I180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81">
        <f>G181-H181-I181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82">
        <f>G182-H182-I182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83">
        <f>G183-H183-I183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84">
        <f>G184-H184-I184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85">
        <f>G185-H185-I185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86">
        <f>G186-H186-I186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87">
        <f>G187-H187-I187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88">
        <f>G188-H188-I188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89">
        <f>G189-H189-I189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90">
        <f>G190-H190-I190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91">
        <f>G191-H191-I191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92">
        <f>G192-H192-I192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93">
        <f>G193-H193-I193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94">
        <f>G194-H194-I194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95">
        <f>G195-H195-I195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96">
        <f>G196-H196-I196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97">
        <f>G197-H197-I197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98">
        <f>G198-H198-I198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99">
        <f>G199-H199-I199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00">
        <f>G200-H200-I200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01">
        <f>G201-H201-I201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02">
        <f>G202-H202-I202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03">
        <f>G203-H203-I203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04">
        <f>G204-H204-I204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05">
        <f>G205-H205-I205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06">
        <f>G206-H206-I206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07">
        <f>G207-H207-I207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08">
        <f>G208-H208-I208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09">
        <f>G209-H209-I209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10">
        <f>G210-H210-I210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11">
        <f>G211-H211-I211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12">
        <f>G212-H212-I212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13">
        <f>G213-H213-I213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14">
        <f>G214-H214-I214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15">
        <f>G215-H215-I215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16">
        <f>G216-H216-I216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17">
        <f>G217-H217-I217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18">
        <f>G218-H218-I218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19">
        <f>G219-H219-I219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20">
        <f>G220-H220-I220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21">
        <f>G221-H221-I221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22">
        <f>G222-H222-I222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23">
        <f>G223-H223-I223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24">
        <f>G224-H224-I224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25">
        <f>G225-H225-I225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26">
        <f>G226-H226-I226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27">
        <f>G227-H227-I227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28">
        <f>G228-H228-I228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29">
        <f>G229-H229-I229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30">
        <f>G230-H230-I230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31">
        <f>G231-H231-I231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32">
        <f>G232-H232-I232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33">
        <f>G233-H233-I233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34">
        <f>G234-H234-I234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35">
        <f>G235-H235-I235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36">
        <f>G236-H236-I236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37">
        <f>G237-H237-I237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38">
        <f>G238-H238-I238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39">
        <f>G239-H239-I239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40">
        <f>G240-H240-I240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41">
        <f>G241-H241-I241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42">
        <f>G242-H242-I242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43">
        <f>G243-H243-I243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44">
        <f>G244-H244-I244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45">
        <f>G245-H245-I245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46">
        <f>G246-H246-I246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47">
        <f>G247-H247-I247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48">
        <f>G248-H248-I248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49">
        <f>G249-H249-I249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50">
        <f>G250-H250-I250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51">
        <f>G251-H251-I251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52">
        <f>G252-H252-I252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53">
        <f>G253-H253-I253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54">
        <f>G254-H254-I254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55">
        <f>G255-H255-I255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56">
        <f>G256-H256-I256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57">
        <f>G257-H257-I257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58">
        <f>G258-H258-I258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59">
        <f>G259-H259-I259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60">
        <f>G260-H260-I260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61">
        <f>G261-H261-I261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62">
        <f>G262-H262-I262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63">
        <f>G263-H263-I263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64">
        <f>G264-H264-I264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65">
        <f>G265-H265-I265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66">
        <f>G266-H266-I266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67">
        <f>G267-H267-I267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68">
        <f>G268-H268-I268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69">
        <f>G269-H269-I269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70">
        <f>G270-H270-I270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71">
        <f>G271-H271-I271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72">
        <f>G272-H272-I272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73">
        <f>G273-H273-I273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74">
        <f>G274-H274-I274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75">
        <f>G275-H275-I275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76">
        <f>G276-H276-I276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77">
        <f>G277-H277-I277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78">
        <f>G278-H278-I278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79">
        <f>G279-H279-I279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80">
        <f>G280-H280-I280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81">
        <f>G281-H281-I281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82">
        <f>G282-H282-I282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83">
        <f>G283-H283-I283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84">
        <f>G284-H284-I284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85">
        <f>G285-H285-I285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86">
        <f>G286-H286-I286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87">
        <f>G287-H287-I287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88">
        <f>G288-H288-I288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89">
        <f>G289-H289-I289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90">
        <f>G290-H290-I290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91">
        <f>G291-H291-I291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92">
        <f>G292-H292-I292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93">
        <f>G293-H293-I293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94">
        <f>G294-H294-I294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95">
        <f>G295-H295-I295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96">
        <f>G296-H296-I296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97">
        <f>G297-H297-I297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98">
        <f>G298-H298-I298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99">
        <f>G299-H299-I299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00">
        <f>G300-H300-I300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01">
        <f>G301-H301-I301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02">
        <f>G302-H302-I302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03">
        <f>G303-H303-I303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04">
        <f>G304-H304-I304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05">
        <f>G305-H305-I305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06">
        <f>G306-H306-I306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07">
        <f>G307-H307-I307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08">
        <f>G308-H308-I308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09">
        <f>G309-H309-I309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10">
        <f>G310-H310-I310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11">
        <f>G311-H311-I311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12">
        <f>G312-H312-I312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13">
        <f>G313-H313-I313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14">
        <f>G314-H314-I314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15">
        <f>G315-H315-I315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16">
        <f>G316-H316-I316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17">
        <f>G317-H317-I317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18">
        <f>G318-H318-I318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19">
        <f>G319-H319-I319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20">
        <f>G320-H320-I320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21">
        <f>G321-H321-I321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22">
        <f>G322-H322-I322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23">
        <f>G323-H323-I323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24">
        <f>G324-H324-I324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25">
        <f>G325-H325-I325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26">
        <f>G326-H326-I326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27">
        <f>G327-H327-I327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28">
        <f>G328-H328-I328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29">
        <f>G329-H329-I329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30">
        <f>G330-H330-I330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31">
        <f>G331-H331-I331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32">
        <f>G332-H332-I332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33">
        <f>G333-H333-I333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34">
        <f>G334-H334-I334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35">
        <f>G335-H335-I335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36">
        <f>G336-H336-I336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37">
        <f>G337-H337-I337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38">
        <f>G338-H338-I338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39">
        <f>G339-H339-I339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40">
        <f>G340-H340-I340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41">
        <f>G341-H341-I341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42">
        <f>G342-H342-I342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43">
        <f>G343-H343-I343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44">
        <f>G344-H344-I344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45">
        <f>G345-H345-I345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46">
        <f>G346-H346-I346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47">
        <f>G347-H347-I347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48">
        <f>G348-H348-I348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49">
        <f>G349-H349-I349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50">
        <f>G350-H350-I350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51">
        <f>G351-H351-I351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52">
        <f>G352-H352-I352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53">
        <f>G353-H353-I353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54">
        <f>G354-H354-I354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55">
        <f>G355-H355-I355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56">
        <f>G356-H356-I356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57">
        <f>G357-H357-I357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58">
        <f>G358-H358-I358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59">
        <f>G359-H359-I359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60">
        <f>G360-H360-I360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61">
        <f>G361-H361-I361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62">
        <f>G362-H362-I362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63">
        <f>G363-H363-I363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64">
        <f>G364-H364-I364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65">
        <f>G365-H365-I365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66">
        <f>G366-H366-I366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67">
        <f>G367-H367-I367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68">
        <f>G368-H368-I368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69">
        <f>G369-H369-I369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70">
        <f>G370-H370-I370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71">
        <f>G371-H371-I371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72">
        <f>G372-H372-I372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73">
        <f>G373-H373-I373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74">
        <f>G374-H374-I374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75">
        <f>G375-H375-I375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76">
        <f>G376-H376-I376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77">
        <f>G377-H377-I377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78">
        <f>G378-H378-I378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79">
        <f>G379-H379-I379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80">
        <f>G380-H380-I380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81">
        <f>G381-H381-I381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82">
        <f>G382-H382-I382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83">
        <f>G383-H383-I383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84">
        <f>G384-H384-I384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85">
        <f>G385-H385-I385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86">
        <f>G386-H386-I386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87">
        <f>G387-H387-I387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88">
        <f>G388-H388-I388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89">
        <f>G389-H389-I389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90">
        <f>G390-H390-I390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91">
        <f>G391-H391-I391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92">
        <f>G392-H392-I392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93">
        <f>G393-H393-I393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94">
        <f>G394-H394-I394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95">
        <f>G395-H395-I395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96">
        <f>G396-H396-I396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97">
        <f>G397-H397-I397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98">
        <f>G398-H398-I398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99">
        <f>G399-H399-I399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00">
        <f>G400-H400-I400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01">
        <f>G401-H401-I401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02">
        <f>G402-H402-I402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03">
        <f>G403-H403-I403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04">
        <f>G404-H404-I404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05">
        <f>G405-H405-I405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06">
        <f>G406-H406-I406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07">
        <f>G407-H407-I407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08">
        <f>G408-H408-I408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09">
        <f>G409-H409-I409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10">
        <f>G410-H410-I410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11">
        <f>G411-H411-I411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12">
        <f>G412-H412-I412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13">
        <f>G413-H413-I413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14">
        <f>G414-H414-I414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15">
        <f>G415-H415-I415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16">
        <f>G416-H416-I416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17">
        <f>G417-H417-I417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18">
        <f>G418-H418-I418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19">
        <f>G419-H419-I419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20">
        <f>G420-H420-I420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21">
        <f>G421-H421-I421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22">
        <f>G422-H422-I422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23">
        <f>G423-H423-I423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24">
        <f>G424-H424-I424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25">
        <f>G425-H425-I425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26">
        <f>G426-H426-I426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27">
        <f>G427-H427-I427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28">
        <f>G428-H428-I428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29">
        <f>G429-H429-I429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30">
        <f>G430-H430-I430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31">
        <f>G431-H431-I431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32">
        <f>G432-H432-I432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33">
        <f>G433-H433-I433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34">
        <f>G434-H434-I434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35">
        <f>G435-H435-I435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36">
        <f>G436-H436-I436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37">
        <f>G437-H437-I437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38">
        <f>G438-H438-I438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39">
        <f>G439-H439-I439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40">
        <f>G440-H440-I440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41">
        <f>G441-H441-I441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42">
        <f>G442-H442-I442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43">
        <f>G443-H443-I443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44">
        <f>G444-H444-I444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45">
        <f>G445-H445-I445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46">
        <f>G446-H446-I446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47">
        <f>G447-H447-I447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48">
        <f>G448-H448-I448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49">
        <f>G449-H449-I449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50">
        <f>G450-H450-I450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51">
        <f>G451-H451-I451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52">
        <f>G452-H452-I452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53">
        <f>G453-H453-I453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54">
        <f>G454-H454-I454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55">
        <f>G455-H455-I455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56">
        <f>G456-H456-I456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57">
        <f>G457-H457-I457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58">
        <f>G458-H458-I458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59">
        <f>G459-H459-I459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60">
        <f>G460-H460-I460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61">
        <f>G461-H461-I461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62">
        <f>G462-H462-I462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63">
        <f>G463-H463-I463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64">
        <f>G464-H464-I464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65">
        <f>G465-H465-I465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66">
        <f>G466-H466-I466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67">
        <f>G467-H467-I467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68">
        <f>G468-H468-I468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69">
        <f>G469-H469-I469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70">
        <f>G470-H470-I470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71">
        <f>G471-H471-I471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72">
        <f>G472-H472-I472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73">
        <f>G473-H473-I473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74">
        <f>G474-H474-I474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75">
        <f>G475-H475-I475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76">
        <f>G476-H476-I476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77">
        <f>G477-H477-I477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78">
        <f>G478-H478-I478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79">
        <f>G479-H479-I479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80">
        <f>G480-H480-I480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81">
        <f>G481-H481-I481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82">
        <f>G482-H482-I482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83">
        <f>G483-H483-I483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84">
        <f>G484-H484-I484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85">
        <f>G485-H485-I485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86">
        <f>G486-H486-I486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87">
        <f>G487-H487-I487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88">
        <f>G488-H488-I488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89">
        <f>G489-H489-I489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90">
        <f>G490-H490-I490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91">
        <f>G491-H491-I491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92">
        <f>G492-H492-I492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93">
        <f>G493-H493-I493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94">
        <f>G494-H494-I494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95">
        <f>G495-H495-I495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96">
        <f>G496-H496-I496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97">
        <f>G497-H497-I497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98">
        <f>G498-H498-I498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99">
        <f>G499-H499-I499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500">
        <f>G500-H500-I500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501">
        <f>G501-H501-I501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502">
        <f>G502-H502-I502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503">
        <f>G503-H503-I503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504">
        <f>G504-H504-I504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505">
        <f>G505-H505-I505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506">
        <f>G506-H506-I506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507">
        <f>G507-H507-I507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508">
        <f>G508-H508-I508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509">
        <f>G509-H509-I509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510">
        <f>G510-H510-I510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511">
        <f>G511-H511-I511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512">
        <f>G512-H512-I512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513">
        <f>G513-H513-I513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514">
        <f>G514-H514-I514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515">
        <f>G515-H515-I515</f>
      </nc>
      <ndxf>
        <numFmt numFmtId="4" formatCode="#,##0.00"/>
        <fill>
          <patternFill patternType="solid">
            <bgColor theme="6" tint="0.59999389629810485"/>
          </patternFill>
        </fill>
      </ndxf>
    </rcc>
    <rfmt sheetId="2" sqref="K517" start="0" length="0">
      <dxf>
        <font>
          <sz val="12"/>
          <name val="Times New Roman"/>
          <scheme val="none"/>
        </font>
      </dxf>
    </rfmt>
    <rfmt sheetId="2" sqref="K519" start="0" length="0">
      <dxf>
        <font>
          <b/>
          <sz val="12"/>
          <name val="Times New Roman"/>
          <scheme val="none"/>
        </font>
      </dxf>
    </rfmt>
  </rrc>
  <rrc rId="10063" sId="2" ref="K1:K1048576" action="deleteCol">
    <undo index="0" exp="area" ref3D="1" dr="$A$4:$XFD$5" dn="Заголовки_для_печати" sId="2"/>
    <undo index="0" exp="area" ref3D="1" dr="$A$4:$XFD$5" dn="Z_F8C4027D_D6CA_4157_8FAE_71E83CC44D4D_.wvu.PrintTitles" sId="2"/>
    <undo index="0" exp="area" ref3D="1" dr="$A$4:$XFD$5" dn="Z_EC1DDABA_87E5_4CA0_BDFA_3176D5C21D42_.wvu.PrintTitles" sId="2"/>
    <undo index="0" exp="area" ref3D="1" dr="$A$4:$XFD$5" dn="Z_DE0F5E73_EF4C_476D_B6AE_BFEFF57E867A_.wvu.PrintTitles" sId="2"/>
    <undo index="0" exp="area" ref3D="1" dr="$A$4:$XFD$5" dn="Z_B358A58E_8635_4813_99A2_4F1FD4FD075C_.wvu.PrintTitles" sId="2"/>
    <undo index="0" exp="area" ref3D="1" dr="$A$4:$XFD$5" dn="Z_354784A5_404C_43C6_9215_508293194394_.wvu.PrintTitles" sId="2"/>
    <undo index="0" exp="area" ref3D="1" dr="$A$4:$XFD$5" dn="Z_6943B490_3070_4625_8DEE_85B509FE6D1B_.wvu.PrintTitles" sId="2"/>
    <undo index="0" exp="area" ref3D="1" dr="$A$4:$XFD$5" dn="Z_87167B54_14FD_40B4_B520_8ADAF9DCA900_.wvu.PrintTitles" sId="2"/>
    <undo index="0" exp="area" ref3D="1" dr="$A$4:$XFD$5" dn="Z_A4D09F0F_4C69_4056_BD3D_99C01656B021_.wvu.PrintTitles" sId="2"/>
    <undo index="0" exp="area" ref3D="1" dr="$A$4:$XFD$5" dn="Z_8F1248FC_EA8E_4DC7_8B97_6406CD1514A9_.wvu.PrintTitles" sId="2"/>
    <undo index="0" exp="area" ref3D="1" dr="$A$4:$XFD$5" dn="Z_34FCE91F_37BB_4E1C_80D8_8DC0E1239857_.wvu.PrintTitles" sId="2"/>
    <undo index="0" exp="area" ref3D="1" dr="$A$4:$XFD$5" dn="Z_B1E9D3A3_6A2B_4E76_A163_C3C5D3CBC4BC_.wvu.PrintTitles" sId="2"/>
    <rfmt sheetId="2" xfDxf="1" sqref="K1:K1048576" start="0" length="0">
      <dxf>
        <font>
          <name val="Times New Roman"/>
          <scheme val="none"/>
        </font>
        <alignment vertical="center" wrapText="1" readingOrder="0"/>
      </dxf>
    </rfmt>
    <rfmt sheetId="2" sqref="K4" start="0" length="0">
      <dxf>
        <font>
          <sz val="8"/>
          <name val="Times New Roman"/>
          <scheme val="none"/>
        </font>
      </dxf>
    </rfmt>
    <rfmt sheetId="2" sqref="K5" start="0" length="0">
      <dxf>
        <font>
          <sz val="12"/>
          <name val="Times New Roman"/>
          <scheme val="none"/>
        </font>
      </dxf>
    </rfmt>
    <rcc rId="0" sId="2" dxf="1">
      <nc r="K7">
        <f>H7/G7-J7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8">
        <f>H8/G8-J8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9">
        <f>H9/G9-J9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0">
        <f>H10/G10-J10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1">
        <f>H11/G11-J11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2">
        <f>H12/G12-J12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3">
        <f>H13/G13-J13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4">
        <f>H14/G14-J14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5">
        <f>H15/G15-J15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6">
        <f>H16/G16-J16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7">
        <f>H17/G17-J17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8">
        <f>H18/G18-J18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9">
        <f>H19/G19-J19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0">
        <f>H20/G20-J20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1">
        <f>H21/G21-J21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2">
        <f>H22/G22-J22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3">
        <f>H23/G23-J23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4">
        <f>H24/G24-J24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5">
        <f>H25/G25-J25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6">
        <f>H26/G26-J26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7">
        <f>H27/G27-J27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8">
        <f>H28/G28-J28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9">
        <f>H29/G29-J29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0">
        <f>H30/G30-J30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1">
        <f>H31/G31-J31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2">
        <f>H32/G32-J32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3">
        <f>H33/G33-J33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4">
        <f>H34/G34-J34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5">
        <f>H35/G35-J35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6">
        <f>H36/G36-J36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7">
        <f>H37/G37-J37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8">
        <f>H38/G38-J38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9">
        <f>H39/G39-J39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0">
        <f>H40/G40-J40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1">
        <f>H41/G41-J41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2">
        <f>H42/G42-J42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3">
        <f>H43/G43-J43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4">
        <f>H44/G44-J44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5">
        <f>H45/G45-J45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6">
        <f>H46/G46-J46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7">
        <f>H47/G47-J47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8">
        <f>H48/G48-J48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9">
        <f>H49/G49-J49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50">
        <f>H50/G50-J50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51">
        <f>H51/G51-J51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52">
        <f>H52/G52-J52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53">
        <f>H53/G53-J53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54">
        <f>H54/G54-J54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55">
        <f>H55/G55-J55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56">
        <f>H56/G56-J56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57">
        <f>H57/G57-J57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58">
        <f>H58/G58-J58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59">
        <f>H59/G59-J59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60">
        <f>H60/G60-J60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61">
        <f>H61/G61-J61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62">
        <f>H62/G62-J62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63">
        <f>H63/G63-J63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64">
        <f>H64/G64-J64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65">
        <f>H65/G65-J65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66">
        <f>H66/G66-J66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67">
        <f>H67/G67-J67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68">
        <f>H68/G68-J68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69">
        <f>H69/G69-J69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70">
        <f>H70/G70-J70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71">
        <f>H71/G71-J71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72">
        <f>H72/G72-J72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73">
        <f>H73/G73-J73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74">
        <f>H74/G74-J74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75">
        <f>H75/G75-J75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76">
        <f>H76/G76-J76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77">
        <f>H77/G77-J77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78">
        <f>H78/G78-J78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79">
        <f>H79/G79-J79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80">
        <f>H80/G80-J80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81">
        <f>H81/G81-J81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82">
        <f>H82/G82-J82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83">
        <f>H83/G83-J83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84">
        <f>H84/G84-J84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85">
        <f>H85/G85-J85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86">
        <f>H86/G86-J86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87">
        <f>H87/G87-J87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88">
        <f>H88/G88-J88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89">
        <f>H89/G89-J89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90">
        <f>H90/G90-J90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91">
        <f>H91/G91-J91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92">
        <f>H92/G92-J92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93">
        <f>H93/G93-J93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94">
        <f>H94/G94-J94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95">
        <f>H95/G95-J95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96">
        <f>H96/G96-J96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97">
        <f>H97/G97-J97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98">
        <f>H98/G98-J98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99">
        <f>H99/G99-J99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00">
        <f>H100/G100-J100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01">
        <f>H101/G101-J101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02">
        <f>H102/G102-J102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03">
        <f>H103/G103-J103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04">
        <f>H104/G104-J104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05">
        <f>H105/G105-J105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06">
        <f>H106/G106-J106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07">
        <f>H107/G107-J107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08">
        <f>H108/G108-J108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09">
        <f>H109/G109-J109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10">
        <f>H110/G110-J110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11">
        <f>H111/G111-J111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12">
        <f>H112/G112-J112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13">
        <f>H113/G113-J113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14">
        <f>H114/G114-J114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15">
        <f>H115/G115-J115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16">
        <f>H116/G116-J116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17">
        <f>H117/G117-J117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18">
        <f>H118/G118-J118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19">
        <f>H119/G119-J119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20">
        <f>H120/G120-J120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21">
        <f>H121/G121-J121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22">
        <f>H122/G122-J122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23">
        <f>H123/G123-J123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24">
        <f>H124/G124-J124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25">
        <f>H125/G125-J125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26">
        <f>H126/G126-J126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27">
        <f>H127/G127-J127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28">
        <f>H128/G128-J128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29">
        <f>H129/G129-J129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30">
        <f>H130/G130-J130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31">
        <f>H131/G131-J131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32">
        <f>H132/G132-J132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33">
        <f>H133/G133-J133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34">
        <f>H134/G134-J134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35">
        <f>H135/G135-J135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36">
        <f>H136/G136-J136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37">
        <f>H137/G137-J137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38">
        <f>H138/G138-J138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39">
        <f>H139/G139-J139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40">
        <f>H140/G140-J140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41">
        <f>H141/G141-J141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42">
        <f>H142/G142-J142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43">
        <f>H143/G143-J143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44">
        <f>H144/G144-J144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45">
        <f>H145/G145-J145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46">
        <f>H146/G146-J146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47">
        <f>H147/G147-J147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48">
        <f>H148/G148-J148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49">
        <f>H149/G149-J149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50">
        <f>H150/G150-J150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51">
        <f>H151/G151-J151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52">
        <f>H152/G152-J152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53">
        <f>H153/G153-J153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54">
        <f>H154/G154-J154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55">
        <f>H155/G155-J155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56">
        <f>H156/G156-J156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57">
        <f>H157/G157-J157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58">
        <f>H158/G158-J158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59">
        <f>H159/G159-J159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60">
        <f>H160/G160-J160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61">
        <f>H161/G161-J161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62">
        <f>H162/G162-J162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63">
        <f>H163/G163-J163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64">
        <f>H164/G164-J164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65">
        <f>H165/G165-J165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66">
        <f>H166/G166-J166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67">
        <f>H167/G167-J167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68">
        <f>H168/G168-J168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69">
        <f>H169/G169-J169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70">
        <f>H170/G170-J170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71">
        <f>H171/G171-J171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72">
        <f>H172/G172-J172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73">
        <f>H173/G173-J173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74">
        <f>H174/G174-J174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75">
        <f>H175/G175-J175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76">
        <f>H176/G176-J176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77">
        <f>H177/G177-J177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78">
        <f>H178/G178-J178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79">
        <f>H179/G179-J179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80">
        <f>H180/G180-J180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81">
        <f>H181/G181-J181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82">
        <f>H182/G182-J182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83">
        <f>H183/G183-J183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84">
        <f>H184/G184-J184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85">
        <f>H185/G185-J185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86">
        <f>H186/G186-J186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87">
        <f>H187/G187-J187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88">
        <f>H188/G188-J188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89">
        <f>H189/G189-J189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90">
        <f>H190/G190-J190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91">
        <f>H191/G191-J191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92">
        <f>H192/G192-J192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93">
        <f>H193/G193-J193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94">
        <f>H194/G194-J194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95">
        <f>H195/G195-J195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96">
        <f>H196/G196-J196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97">
        <f>H197/G197-J197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98">
        <f>H198/G198-J198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99">
        <f>H199/G199-J199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00">
        <f>H200/G200-J200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01">
        <f>H201/G201-J201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02">
        <f>H202/G202-J202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03">
        <f>H203/G203-J203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04">
        <f>H204/G204-J204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05">
        <f>H205/G205-J205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06">
        <f>H206/G206-J206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07">
        <f>H207/G207-J207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08">
        <f>H208/G208-J208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09">
        <f>H209/G209-J209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10">
        <f>H210/G210-J210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11">
        <f>H211/G211-J211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12">
        <f>H212/G212-J212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13">
        <f>H213/G213-J213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14">
        <f>H214/G214-J214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15">
        <f>H215/G215-J215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16">
        <f>H216/G216-J216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17">
        <f>H217/G217-J217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18">
        <f>H218/G218-J218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19">
        <f>H219/G219-J219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20">
        <f>H220/G220-J220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21">
        <f>H221/G221-J221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22">
        <f>H222/G222-J222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23">
        <f>H223/G223-J223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24">
        <f>H224/G224-J224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25">
        <f>H225/G225-J225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26">
        <f>H226/G226-J226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27">
        <f>H227/G227-J227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28">
        <f>H228/G228-J228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29">
        <f>H229/G229-J229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30">
        <f>H230/G230-J230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31">
        <f>H231/G231-J231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32">
        <f>H232/G232-J232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33">
        <f>H233/G233-J233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34">
        <f>H234/G234-J234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35">
        <f>H235/G235-J235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36">
        <f>H236/G236-J236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37">
        <f>H237/G237-J237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38">
        <f>H238/G238-J238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39">
        <f>H239/G239-J239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40">
        <f>H240/G240-J240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41">
        <f>H241/G241-J241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42">
        <f>H242/G242-J242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43">
        <f>H243/G243-J243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44">
        <f>H244/G244-J244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45">
        <f>H245/G245-J245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46">
        <f>H246/G246-J246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47">
        <f>H247/G247-J247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48">
        <f>H248/G248-J248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49">
        <f>H249/G249-J249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50">
        <f>H250/G250-J250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51">
        <f>H251/G251-J251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52">
        <f>H252/G252-J252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53">
        <f>H253/G253-J253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54">
        <f>H254/G254-J254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55">
        <f>H255/G255-J255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56">
        <f>H256/G256-J256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57">
        <f>H257/G257-J257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58">
        <f>H258/G258-J258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59">
        <f>H259/G259-J259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60">
        <f>H260/G260-J260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61">
        <f>H261/G261-J261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62">
        <f>H262/G262-J262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63">
        <f>H263/G263-J263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64">
        <f>H264/G264-J264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65">
        <f>H265/G265-J265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66">
        <f>H266/G266-J266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67">
        <f>H267/G267-J267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68">
        <f>H268/G268-J268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69">
        <f>H269/G269-J269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70">
        <f>H270/G270-J270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71">
        <f>H271/G271-J271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72">
        <f>H272/G272-J272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73">
        <f>H273/G273-J273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74">
        <f>H274/G274-J274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75">
        <f>H275/G275-J275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76">
        <f>H276/G276-J276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77">
        <f>H277/G277-J277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78">
        <f>H278/G278-J278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79">
        <f>H279/G279-J279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80">
        <f>H280/G280-J280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81">
        <f>H281/G281-J281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82">
        <f>H282/G282-J282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83">
        <f>H283/G283-J283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84">
        <f>H284/G284-J284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85">
        <f>H285/G285-J285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86">
        <f>H286/G286-J286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87">
        <f>H287/G287-J287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88">
        <f>H288/G288-J288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89">
        <f>H289/G289-J289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90">
        <f>H290/G290-J290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91">
        <f>H291/G291-J291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92">
        <f>H292/G292-J292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93">
        <f>H293/G293-J293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94">
        <f>H294/G294-J294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95">
        <f>H295/G295-J295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96">
        <f>H296/G296-J296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97">
        <f>H297/G297-J297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98">
        <f>H298/G298-J298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99">
        <f>H299/G299-J299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00">
        <f>H300/G300-J300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01">
        <f>H301/G301-J301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02">
        <f>H302/G302-J302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03">
        <f>H303/G303-J303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04">
        <f>H304/G304-J304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05">
        <f>H305/G305-J305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06">
        <f>H306/G306-J306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07">
        <f>H307/G307-J307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08">
        <f>H308/G308-J308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09">
        <f>H309/G309-J309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10">
        <f>H310/G310-J310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11">
        <f>H311/G311-J311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12">
        <f>H312/G312-J312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13">
        <f>H313/G313-J313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14">
        <f>H314/G314-J314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15">
        <f>H315/G315-J315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16">
        <f>H316/G316-J316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17">
        <f>H317/G317-J317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18">
        <f>H318/G318-J318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19">
        <f>H319/G319-J319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20">
        <f>H320/G320-J320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21">
        <f>H321/G321-J321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22">
        <f>H322/G322-J322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23">
        <f>H323/G323-J323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24">
        <f>H324/G324-J324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25">
        <f>H325/G325-J325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26">
        <f>H326/G326-J326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27">
        <f>H327/G327-J327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28">
        <f>H328/G328-J328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29">
        <f>H329/G329-J329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30">
        <f>H330/G330-J330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31">
        <f>H331/G331-J331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32">
        <f>H332/G332-J332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33">
        <f>H333/G333-J333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34">
        <f>H334/G334-J334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35">
        <f>H335/G335-J335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36">
        <f>H336/G336-J336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37">
        <f>H337/G337-J337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38">
        <f>H338/G338-J338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39">
        <f>H339/G339-J339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40">
        <f>H340/G340-J340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41">
        <f>H341/G341-J341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42">
        <f>H342/G342-J342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43">
        <f>H343/G343-J343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44">
        <f>H344/G344-J344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45">
        <f>H345/G345-J345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46">
        <f>H346/G346-J346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47">
        <f>H347/G347-J347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48">
        <f>H348/G348-J348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49">
        <f>H349/G349-J349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50">
        <f>H350/G350-J350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51">
        <f>H351/G351-J351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52">
        <f>H352/G352-J352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53">
        <f>H353/G353-J353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54">
        <f>H354/G354-J354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55">
        <f>H355/G355-J355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56">
        <f>H356/G356-J356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57">
        <f>H357/G357-J357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58">
        <f>H358/G358-J358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59">
        <f>H359/G359-J359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60">
        <f>H360/G360-J360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61">
        <f>H361/G361-J361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62">
        <f>H362/G362-J362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63">
        <f>H363/G363-J363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64">
        <f>H364/G364-J364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65">
        <f>H365/G365-J365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66">
        <f>H366/G366-J366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67">
        <f>H367/G367-J367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68">
        <f>H368/G368-J368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69">
        <f>H369/G369-J369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70">
        <f>H370/G370-J370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71">
        <f>H371/G371-J371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72">
        <f>H372/G372-J372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73">
        <f>H373/G373-J373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74">
        <f>H374/G374-J374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75">
        <f>H375/G375-J375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76">
        <f>H376/G376-J376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77">
        <f>H377/G377-J377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78">
        <f>H378/G378-J378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79">
        <f>H379/G379-J379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80">
        <f>H380/G380-J380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81">
        <f>H381/G381-J381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82">
        <f>H382/G382-J382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83">
        <f>H383/G383-J383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84">
        <f>H384/G384-J384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85">
        <f>H385/G385-J385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86">
        <f>H386/G386-J386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87">
        <f>H387/G387-J387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88">
        <f>H388/G388-J388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89">
        <f>H389/G389-J389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90">
        <f>H390/G390-J390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91">
        <f>H391/G391-J391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92">
        <f>H392/G392-J392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93">
        <f>H393/G393-J393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94">
        <f>H394/G394-J394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95">
        <f>H395/G395-J395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96">
        <f>H396/G396-J396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97">
        <f>H397/G397-J397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98">
        <f>H398/G398-J398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99">
        <f>H399/G399-J399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00">
        <f>H400/G400-J400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01">
        <f>H401/G401-J401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02">
        <f>H402/G402-J402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03">
        <f>H403/G403-J403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04">
        <f>H404/G404-J404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05">
        <f>H405/G405-J405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06">
        <f>H406/G406-J406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07">
        <f>H407/G407-J407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08">
        <f>H408/G408-J408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09">
        <f>H409/G409-J409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10">
        <f>H410/G410-J410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11">
        <f>H411/G411-J411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12">
        <f>H412/G412-J412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13">
        <f>H413/G413-J413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14">
        <f>H414/G414-J414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15">
        <f>H415/G415-J415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16">
        <f>H416/G416-J416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17">
        <f>H417/G417-J417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18">
        <f>H418/G418-J418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19">
        <f>H419/G419-J419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20">
        <f>H420/G420-J420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21">
        <f>H421/G421-J421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22">
        <f>H422/G422-J422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23">
        <f>H423/G423-J423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24">
        <f>H424/G424-J424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25">
        <f>H425/G425-J425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26">
        <f>H426/G426-J426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27">
        <f>H427/G427-J427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28">
        <f>H428/G428-J428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29">
        <f>H429/G429-J429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30">
        <f>H430/G430-J430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31">
        <f>H431/G431-J431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32">
        <f>H432/G432-J432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33">
        <f>H433/G433-J433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34">
        <f>H434/G434-J434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35">
        <f>H435/G435-J435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36">
        <f>H436/G436-J436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37">
        <f>H437/G437-J437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38">
        <f>H438/G438-J438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39">
        <f>H439/G439-J439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40">
        <f>H440/G440-J440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41">
        <f>H441/G441-J441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42">
        <f>H442/G442-J442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43">
        <f>H443/G443-J443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44">
        <f>H444/G444-J444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45">
        <f>H445/G445-J445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46">
        <f>H446/G446-J446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47">
        <f>H447/G447-J447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48">
        <f>H448/G448-J448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49">
        <f>H449/G449-J449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50">
        <f>H450/G450-J450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51">
        <f>H451/G451-J451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52">
        <f>H452/G452-J452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53">
        <f>H453/G453-J453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54">
        <f>H454/G454-J454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55">
        <f>H455/G455-J455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56">
        <f>H456/G456-J456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57">
        <f>H457/G457-J457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58">
        <f>H458/G458-J458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59">
        <f>H459/G459-J459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60">
        <f>H460/G460-J460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61">
        <f>H461/G461-J461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62">
        <f>H462/G462-J462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63">
        <f>H463/G463-J463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64">
        <f>H464/G464-J464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65">
        <f>H465/G465-J465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66">
        <f>H466/G466-J466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67">
        <f>H467/G467-J467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68">
        <f>H468/G468-J468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69">
        <f>H469/G469-J469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70">
        <f>H470/G470-J470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71">
        <f>H471/G471-J471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72">
        <f>H472/G472-J472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73">
        <f>H473/G473-J473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74">
        <f>H474/G474-J474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75">
        <f>H475/G475-J475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76">
        <f>H476/G476-J476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77">
        <f>H477/G477-J477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78">
        <f>H478/G478-J478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79">
        <f>H479/G479-J479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80">
        <f>H480/G480-J480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81">
        <f>H481/G481-J481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82">
        <f>H482/G482-J482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83">
        <f>H483/G483-J483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84">
        <f>H484/G484-J484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85">
        <f>H485/G485-J485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86">
        <f>H486/G486-J486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87">
        <f>H487/G487-J487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88">
        <f>H488/G488-J488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89">
        <f>H489/G489-J489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90">
        <f>H490/G490-J490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91">
        <f>H491/G491-J491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92">
        <f>H492/G492-J492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93">
        <f>H493/G493-J493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94">
        <f>H494/G494-J494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95">
        <f>H495/G495-J495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96">
        <f>H496/G496-J496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97">
        <f>H497/G497-J497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98">
        <f>H498/G498-J498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99">
        <f>H499/G499-J499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500">
        <f>H500/G500-J500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501">
        <f>H501/G501-J501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502">
        <f>H502/G502-J502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503">
        <f>H503/G503-J503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504">
        <f>H504/G504-J504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505">
        <f>H505/G505-J505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506">
        <f>H506/G506-J506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507">
        <f>H507/G507-J507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508">
        <f>H508/G508-J508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509">
        <f>H509/G509-J509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510">
        <f>H510/G510-J510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511">
        <f>H511/G511-J511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512">
        <f>H512/G512-J512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513">
        <f>H513/G513-J513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514">
        <f>H514/G514-J514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515">
        <f>H515/G515-J515</f>
      </nc>
      <ndxf>
        <numFmt numFmtId="14" formatCode="0.00%"/>
        <fill>
          <patternFill patternType="solid">
            <bgColor theme="6" tint="0.59999389629810485"/>
          </patternFill>
        </fill>
      </ndxf>
    </rcc>
    <rfmt sheetId="2" sqref="K517" start="0" length="0">
      <dxf>
        <font>
          <sz val="12"/>
          <name val="Times New Roman"/>
          <scheme val="none"/>
        </font>
      </dxf>
    </rfmt>
    <rfmt sheetId="2" sqref="K519" start="0" length="0">
      <dxf>
        <font>
          <b/>
          <sz val="12"/>
          <name val="Times New Roman"/>
          <scheme val="none"/>
        </font>
      </dxf>
    </rfmt>
  </rrc>
  <rrc rId="10064" sId="2" ref="K1:K1048576" action="deleteCol">
    <undo index="0" exp="area" ref3D="1" dr="$A$4:$XFD$5" dn="Заголовки_для_печати" sId="2"/>
    <undo index="0" exp="area" ref3D="1" dr="$A$4:$XFD$5" dn="Z_F8C4027D_D6CA_4157_8FAE_71E83CC44D4D_.wvu.PrintTitles" sId="2"/>
    <undo index="0" exp="area" ref3D="1" dr="$A$4:$XFD$5" dn="Z_EC1DDABA_87E5_4CA0_BDFA_3176D5C21D42_.wvu.PrintTitles" sId="2"/>
    <undo index="0" exp="area" ref3D="1" dr="$A$4:$XFD$5" dn="Z_DE0F5E73_EF4C_476D_B6AE_BFEFF57E867A_.wvu.PrintTitles" sId="2"/>
    <undo index="0" exp="area" ref3D="1" dr="$A$4:$XFD$5" dn="Z_B358A58E_8635_4813_99A2_4F1FD4FD075C_.wvu.PrintTitles" sId="2"/>
    <undo index="0" exp="area" ref3D="1" dr="$A$4:$XFD$5" dn="Z_354784A5_404C_43C6_9215_508293194394_.wvu.PrintTitles" sId="2"/>
    <undo index="0" exp="area" ref3D="1" dr="$A$4:$XFD$5" dn="Z_6943B490_3070_4625_8DEE_85B509FE6D1B_.wvu.PrintTitles" sId="2"/>
    <undo index="0" exp="area" ref3D="1" dr="$A$4:$XFD$5" dn="Z_87167B54_14FD_40B4_B520_8ADAF9DCA900_.wvu.PrintTitles" sId="2"/>
    <undo index="0" exp="area" ref3D="1" dr="$A$4:$XFD$5" dn="Z_A4D09F0F_4C69_4056_BD3D_99C01656B021_.wvu.PrintTitles" sId="2"/>
    <undo index="0" exp="area" ref3D="1" dr="$A$4:$XFD$5" dn="Z_8F1248FC_EA8E_4DC7_8B97_6406CD1514A9_.wvu.PrintTitles" sId="2"/>
    <undo index="0" exp="area" ref3D="1" dr="$A$4:$XFD$5" dn="Z_34FCE91F_37BB_4E1C_80D8_8DC0E1239857_.wvu.PrintTitles" sId="2"/>
    <undo index="0" exp="area" ref3D="1" dr="$A$4:$XFD$5" dn="Z_B1E9D3A3_6A2B_4E76_A163_C3C5D3CBC4BC_.wvu.PrintTitles" sId="2"/>
    <rfmt sheetId="2" xfDxf="1" sqref="K1:K1048576" start="0" length="0">
      <dxf>
        <font>
          <name val="Times New Roman"/>
          <scheme val="none"/>
        </font>
        <alignment vertical="center" wrapText="1" readingOrder="0"/>
      </dxf>
    </rfmt>
    <rfmt sheetId="2" sqref="K4" start="0" length="0">
      <dxf>
        <font>
          <sz val="8"/>
          <name val="Times New Roman"/>
          <scheme val="none"/>
        </font>
      </dxf>
    </rfmt>
    <rfmt sheetId="2" sqref="K5" start="0" length="0">
      <dxf>
        <font>
          <sz val="12"/>
          <name val="Times New Roman"/>
          <scheme val="none"/>
        </font>
      </dxf>
    </rfmt>
    <rfmt sheetId="2" sqref="K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6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6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6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6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6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6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6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6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6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6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7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7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7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7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7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7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7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7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7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7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8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8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8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8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8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8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8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8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8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8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9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9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9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9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9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9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9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9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9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9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0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0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0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0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0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0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0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0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0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0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1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1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1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1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1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1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1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1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1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1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2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2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2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2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2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2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2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2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2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2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3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3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3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3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3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3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3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3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3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3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4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4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4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4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4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4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4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4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4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4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5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5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5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5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5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5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5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5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5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6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6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6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6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6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6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6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6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6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6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7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7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7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7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7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7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7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7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7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7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8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8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8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8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8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8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8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8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8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8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9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9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9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9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9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9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9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9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9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9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0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0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0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0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0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0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0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0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0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0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1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1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1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1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1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1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1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1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1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1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2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2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2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2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2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2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2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2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2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2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3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3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3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3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3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3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3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3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3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3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4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4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4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4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4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4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4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4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4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4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5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5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5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5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5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5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5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5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5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6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6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6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6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6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6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6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6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6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6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7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7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7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7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7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7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7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7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7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7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8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8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8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8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8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8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8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8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8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8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9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9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9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9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9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9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9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9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9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9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0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0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0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0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0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0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0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0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0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0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1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1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1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1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1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1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1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1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1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1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2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2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2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2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2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2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2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2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2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2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3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3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3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3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3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3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3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3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3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3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4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4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4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4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4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4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4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4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4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4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5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5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5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5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5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5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5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5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5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6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6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6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6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6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6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6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6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6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6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7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7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7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7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7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7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7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7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7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7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8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8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8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8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8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8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8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8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8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8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9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9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9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9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9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9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9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9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9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9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0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0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0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0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0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0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0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0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0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0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1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1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1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1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1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1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1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1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1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1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2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2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2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2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2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2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2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2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2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2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3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3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3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3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3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3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3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3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3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3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4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4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4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4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4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4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4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4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4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4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5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5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5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5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5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5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5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5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5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6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6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6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6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6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6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6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6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6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6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7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7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7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7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7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7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7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7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7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7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8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8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8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8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8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8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8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8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8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8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9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9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9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9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9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9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9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9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9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9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0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0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0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0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0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0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0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0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0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0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1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1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1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1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1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cc rId="0" sId="2" dxf="1">
      <nc r="K515">
        <f>CONCATENATE(D515,F515)</f>
      </nc>
      <ndxf>
        <numFmt numFmtId="4" formatCode="#,##0.00"/>
        <fill>
          <patternFill patternType="solid">
            <bgColor theme="6" tint="0.59999389629810485"/>
          </patternFill>
        </fill>
      </ndxf>
    </rcc>
    <rfmt sheetId="2" sqref="K517" start="0" length="0">
      <dxf>
        <font>
          <sz val="12"/>
          <name val="Times New Roman"/>
          <scheme val="none"/>
        </font>
      </dxf>
    </rfmt>
    <rfmt sheetId="2" sqref="K519" start="0" length="0">
      <dxf>
        <font>
          <b/>
          <sz val="12"/>
          <name val="Times New Roman"/>
          <scheme val="none"/>
        </font>
      </dxf>
    </rfmt>
  </rrc>
  <rrc rId="10065" sId="2" ref="K1:K1048576" action="deleteCol">
    <undo index="0" exp="area" ref3D="1" dr="$A$4:$XFD$5" dn="Заголовки_для_печати" sId="2"/>
    <undo index="0" exp="area" ref3D="1" dr="$A$4:$XFD$5" dn="Z_F8C4027D_D6CA_4157_8FAE_71E83CC44D4D_.wvu.PrintTitles" sId="2"/>
    <undo index="0" exp="area" ref3D="1" dr="$A$4:$XFD$5" dn="Z_EC1DDABA_87E5_4CA0_BDFA_3176D5C21D42_.wvu.PrintTitles" sId="2"/>
    <undo index="0" exp="area" ref3D="1" dr="$A$4:$XFD$5" dn="Z_DE0F5E73_EF4C_476D_B6AE_BFEFF57E867A_.wvu.PrintTitles" sId="2"/>
    <undo index="0" exp="area" ref3D="1" dr="$A$4:$XFD$5" dn="Z_B358A58E_8635_4813_99A2_4F1FD4FD075C_.wvu.PrintTitles" sId="2"/>
    <undo index="0" exp="area" ref3D="1" dr="$A$4:$XFD$5" dn="Z_354784A5_404C_43C6_9215_508293194394_.wvu.PrintTitles" sId="2"/>
    <undo index="0" exp="area" ref3D="1" dr="$A$4:$XFD$5" dn="Z_6943B490_3070_4625_8DEE_85B509FE6D1B_.wvu.PrintTitles" sId="2"/>
    <undo index="0" exp="area" ref3D="1" dr="$A$4:$XFD$5" dn="Z_87167B54_14FD_40B4_B520_8ADAF9DCA900_.wvu.PrintTitles" sId="2"/>
    <undo index="0" exp="area" ref3D="1" dr="$A$4:$XFD$5" dn="Z_A4D09F0F_4C69_4056_BD3D_99C01656B021_.wvu.PrintTitles" sId="2"/>
    <undo index="0" exp="area" ref3D="1" dr="$A$4:$XFD$5" dn="Z_8F1248FC_EA8E_4DC7_8B97_6406CD1514A9_.wvu.PrintTitles" sId="2"/>
    <undo index="0" exp="area" ref3D="1" dr="$A$4:$XFD$5" dn="Z_34FCE91F_37BB_4E1C_80D8_8DC0E1239857_.wvu.PrintTitles" sId="2"/>
    <undo index="0" exp="area" ref3D="1" dr="$A$4:$XFD$5" dn="Z_B1E9D3A3_6A2B_4E76_A163_C3C5D3CBC4BC_.wvu.PrintTitles" sId="2"/>
    <rfmt sheetId="2" xfDxf="1" sqref="K1:K1048576" start="0" length="0">
      <dxf>
        <font>
          <name val="Times New Roman"/>
          <scheme val="none"/>
        </font>
        <alignment vertical="center" wrapText="1" readingOrder="0"/>
      </dxf>
    </rfmt>
    <rfmt sheetId="2" sqref="K4" start="0" length="0">
      <dxf>
        <font>
          <sz val="8"/>
          <name val="Times New Roman"/>
          <scheme val="none"/>
        </font>
      </dxf>
    </rfmt>
    <rfmt sheetId="2" sqref="K5" start="0" length="0">
      <dxf>
        <font>
          <b/>
          <sz val="12"/>
          <name val="Times New Roman"/>
          <scheme val="none"/>
        </font>
      </dxf>
    </rfmt>
    <rfmt sheetId="2" sqref="K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6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6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6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6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6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6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6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6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6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6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7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7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7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7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7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7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7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7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7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7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8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8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8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8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8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8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8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8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8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8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9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9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9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9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9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9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9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9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9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9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0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0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0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0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0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0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0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0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0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0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1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1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1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1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1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1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1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1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1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1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2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2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2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2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2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2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2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2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2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2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3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3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3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3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3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3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3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3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3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3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4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4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4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4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4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4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4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4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4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4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5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5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5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5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5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5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5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5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5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6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6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6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6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6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6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6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6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6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6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7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7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7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7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7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7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7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7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7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7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8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8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8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8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8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8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8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8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8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8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9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9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9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9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9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9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9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9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9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9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0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0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0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0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0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0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0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0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0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0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1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1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1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1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1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1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1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1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1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1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2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2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2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2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2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2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2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2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2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2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3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3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3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3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3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3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3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3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3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3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4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4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4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4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4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4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4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4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4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4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5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5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5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5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5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5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5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5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5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6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6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6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6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6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6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6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6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6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6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7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7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7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7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7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7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7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7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7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7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8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8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8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8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8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8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8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8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8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8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9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9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9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9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9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9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9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9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9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9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0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0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0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0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0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0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0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0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0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0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1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1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1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1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1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1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1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1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1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1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2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2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2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2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2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2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2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2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2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2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3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3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3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3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3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3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3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3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3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3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4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4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4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4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4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4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4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4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4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4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5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5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5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5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5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5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5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5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5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6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6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6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6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6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6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6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6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6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6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7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7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7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7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7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7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7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7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7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7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8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8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8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8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8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8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8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8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8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8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9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9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9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9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9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9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9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9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9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9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0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0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0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0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0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0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0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0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0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0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1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1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1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1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1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1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1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1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1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1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2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2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2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2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2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2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2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2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2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2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3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3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3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3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3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3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3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3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3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3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4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4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4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4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4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4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4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4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4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4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5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5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5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5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5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5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5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5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5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6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6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6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6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6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6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6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6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6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6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7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7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7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7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7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7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7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7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7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7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8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8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8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8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8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8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8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8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8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8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9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9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9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9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9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9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9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9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9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9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0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0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0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0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0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0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0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0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0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0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1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1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1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1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1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1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17" start="0" length="0">
      <dxf>
        <font>
          <b/>
          <sz val="12"/>
          <name val="Times New Roman"/>
          <scheme val="none"/>
        </font>
      </dxf>
    </rfmt>
    <rfmt sheetId="2" sqref="K519" start="0" length="0">
      <dxf>
        <font>
          <b/>
          <sz val="12"/>
          <name val="Times New Roman"/>
          <scheme val="none"/>
        </font>
      </dxf>
    </rfmt>
  </rrc>
  <rrc rId="10066" sId="2" ref="K1:K1048576" action="deleteCol">
    <undo index="0" exp="area" ref3D="1" dr="$A$4:$XFD$5" dn="Заголовки_для_печати" sId="2"/>
    <undo index="0" exp="area" ref3D="1" dr="$A$4:$XFD$5" dn="Z_F8C4027D_D6CA_4157_8FAE_71E83CC44D4D_.wvu.PrintTitles" sId="2"/>
    <undo index="0" exp="area" ref3D="1" dr="$A$4:$XFD$5" dn="Z_EC1DDABA_87E5_4CA0_BDFA_3176D5C21D42_.wvu.PrintTitles" sId="2"/>
    <undo index="0" exp="area" ref3D="1" dr="$A$4:$XFD$5" dn="Z_DE0F5E73_EF4C_476D_B6AE_BFEFF57E867A_.wvu.PrintTitles" sId="2"/>
    <undo index="0" exp="area" ref3D="1" dr="$A$4:$XFD$5" dn="Z_B358A58E_8635_4813_99A2_4F1FD4FD075C_.wvu.PrintTitles" sId="2"/>
    <undo index="0" exp="area" ref3D="1" dr="$A$4:$XFD$5" dn="Z_354784A5_404C_43C6_9215_508293194394_.wvu.PrintTitles" sId="2"/>
    <undo index="0" exp="area" ref3D="1" dr="$A$4:$XFD$5" dn="Z_6943B490_3070_4625_8DEE_85B509FE6D1B_.wvu.PrintTitles" sId="2"/>
    <undo index="0" exp="area" ref3D="1" dr="$A$4:$XFD$5" dn="Z_87167B54_14FD_40B4_B520_8ADAF9DCA900_.wvu.PrintTitles" sId="2"/>
    <undo index="0" exp="area" ref3D="1" dr="$A$4:$XFD$5" dn="Z_A4D09F0F_4C69_4056_BD3D_99C01656B021_.wvu.PrintTitles" sId="2"/>
    <undo index="0" exp="area" ref3D="1" dr="$A$4:$XFD$5" dn="Z_8F1248FC_EA8E_4DC7_8B97_6406CD1514A9_.wvu.PrintTitles" sId="2"/>
    <undo index="0" exp="area" ref3D="1" dr="$A$4:$XFD$5" dn="Z_34FCE91F_37BB_4E1C_80D8_8DC0E1239857_.wvu.PrintTitles" sId="2"/>
    <undo index="0" exp="area" ref3D="1" dr="$A$4:$XFD$5" dn="Z_B1E9D3A3_6A2B_4E76_A163_C3C5D3CBC4BC_.wvu.PrintTitles" sId="2"/>
    <rfmt sheetId="2" xfDxf="1" sqref="K1:K1048576" start="0" length="0">
      <dxf>
        <font>
          <name val="Times New Roman"/>
          <scheme val="none"/>
        </font>
        <alignment vertical="center" wrapText="1" readingOrder="0"/>
      </dxf>
    </rfmt>
    <rfmt sheetId="2" sqref="K4" start="0" length="0">
      <dxf>
        <font>
          <sz val="8"/>
          <name val="Times New Roman"/>
          <scheme val="none"/>
        </font>
      </dxf>
    </rfmt>
    <rfmt sheetId="2" sqref="K5" start="0" length="0">
      <dxf>
        <font>
          <b/>
          <sz val="12"/>
          <name val="Times New Roman"/>
          <scheme val="none"/>
        </font>
      </dxf>
    </rfmt>
    <rfmt sheetId="2" sqref="K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8" start="0" length="0">
      <dxf>
        <numFmt numFmtId="4" formatCode="#,##0.00"/>
      </dxf>
    </rfmt>
    <rfmt sheetId="2" sqref="K9" start="0" length="0">
      <dxf>
        <numFmt numFmtId="4" formatCode="#,##0.00"/>
      </dxf>
    </rfmt>
    <rfmt sheetId="2" sqref="K10" start="0" length="0">
      <dxf>
        <numFmt numFmtId="4" formatCode="#,##0.00"/>
      </dxf>
    </rfmt>
    <rfmt sheetId="2" sqref="K11" start="0" length="0">
      <dxf>
        <numFmt numFmtId="4" formatCode="#,##0.00"/>
      </dxf>
    </rfmt>
    <rfmt sheetId="2" sqref="K12" start="0" length="0">
      <dxf>
        <numFmt numFmtId="4" formatCode="#,##0.00"/>
      </dxf>
    </rfmt>
    <rfmt sheetId="2" sqref="K13" start="0" length="0">
      <dxf>
        <numFmt numFmtId="4" formatCode="#,##0.00"/>
      </dxf>
    </rfmt>
    <rfmt sheetId="2" sqref="K14" start="0" length="0">
      <dxf>
        <numFmt numFmtId="4" formatCode="#,##0.00"/>
      </dxf>
    </rfmt>
    <rfmt sheetId="2" sqref="K15" start="0" length="0">
      <dxf>
        <numFmt numFmtId="4" formatCode="#,##0.00"/>
      </dxf>
    </rfmt>
    <rfmt sheetId="2" sqref="K16" start="0" length="0">
      <dxf>
        <numFmt numFmtId="4" formatCode="#,##0.00"/>
      </dxf>
    </rfmt>
    <rfmt sheetId="2" sqref="K17" start="0" length="0">
      <dxf>
        <numFmt numFmtId="4" formatCode="#,##0.00"/>
      </dxf>
    </rfmt>
    <rfmt sheetId="2" sqref="K18" start="0" length="0">
      <dxf>
        <numFmt numFmtId="4" formatCode="#,##0.00"/>
      </dxf>
    </rfmt>
    <rfmt sheetId="2" sqref="K19" start="0" length="0">
      <dxf>
        <numFmt numFmtId="4" formatCode="#,##0.00"/>
      </dxf>
    </rfmt>
    <rfmt sheetId="2" sqref="K20" start="0" length="0">
      <dxf>
        <numFmt numFmtId="4" formatCode="#,##0.00"/>
      </dxf>
    </rfmt>
    <rfmt sheetId="2" sqref="K21" start="0" length="0">
      <dxf>
        <numFmt numFmtId="4" formatCode="#,##0.00"/>
      </dxf>
    </rfmt>
    <rfmt sheetId="2" sqref="K22" start="0" length="0">
      <dxf>
        <numFmt numFmtId="4" formatCode="#,##0.00"/>
      </dxf>
    </rfmt>
    <rfmt sheetId="2" sqref="K23" start="0" length="0">
      <dxf>
        <numFmt numFmtId="4" formatCode="#,##0.00"/>
      </dxf>
    </rfmt>
    <rfmt sheetId="2" sqref="K24" start="0" length="0">
      <dxf>
        <numFmt numFmtId="4" formatCode="#,##0.00"/>
      </dxf>
    </rfmt>
    <rfmt sheetId="2" sqref="K25" start="0" length="0">
      <dxf>
        <numFmt numFmtId="4" formatCode="#,##0.00"/>
      </dxf>
    </rfmt>
    <rfmt sheetId="2" sqref="K26" start="0" length="0">
      <dxf>
        <numFmt numFmtId="4" formatCode="#,##0.00"/>
      </dxf>
    </rfmt>
    <rfmt sheetId="2" sqref="K27" start="0" length="0">
      <dxf>
        <numFmt numFmtId="4" formatCode="#,##0.00"/>
      </dxf>
    </rfmt>
    <rfmt sheetId="2" sqref="K28" start="0" length="0">
      <dxf>
        <numFmt numFmtId="4" formatCode="#,##0.00"/>
      </dxf>
    </rfmt>
    <rfmt sheetId="2" sqref="K29" start="0" length="0">
      <dxf>
        <numFmt numFmtId="4" formatCode="#,##0.00"/>
      </dxf>
    </rfmt>
    <rfmt sheetId="2" sqref="K30" start="0" length="0">
      <dxf>
        <numFmt numFmtId="4" formatCode="#,##0.00"/>
      </dxf>
    </rfmt>
    <rfmt sheetId="2" sqref="K31" start="0" length="0">
      <dxf>
        <numFmt numFmtId="4" formatCode="#,##0.00"/>
      </dxf>
    </rfmt>
    <rfmt sheetId="2" sqref="K32" start="0" length="0">
      <dxf>
        <numFmt numFmtId="4" formatCode="#,##0.00"/>
      </dxf>
    </rfmt>
    <rfmt sheetId="2" sqref="K33" start="0" length="0">
      <dxf>
        <numFmt numFmtId="4" formatCode="#,##0.00"/>
      </dxf>
    </rfmt>
    <rfmt sheetId="2" sqref="K34" start="0" length="0">
      <dxf>
        <numFmt numFmtId="4" formatCode="#,##0.00"/>
      </dxf>
    </rfmt>
    <rfmt sheetId="2" sqref="K35" start="0" length="0">
      <dxf>
        <numFmt numFmtId="4" formatCode="#,##0.00"/>
      </dxf>
    </rfmt>
    <rfmt sheetId="2" sqref="K36" start="0" length="0">
      <dxf>
        <numFmt numFmtId="4" formatCode="#,##0.00"/>
      </dxf>
    </rfmt>
    <rfmt sheetId="2" sqref="K37" start="0" length="0">
      <dxf>
        <numFmt numFmtId="4" formatCode="#,##0.00"/>
      </dxf>
    </rfmt>
    <rfmt sheetId="2" sqref="K38" start="0" length="0">
      <dxf>
        <numFmt numFmtId="4" formatCode="#,##0.00"/>
      </dxf>
    </rfmt>
    <rfmt sheetId="2" sqref="K39" start="0" length="0">
      <dxf>
        <numFmt numFmtId="4" formatCode="#,##0.00"/>
      </dxf>
    </rfmt>
    <rfmt sheetId="2" sqref="K40" start="0" length="0">
      <dxf>
        <numFmt numFmtId="4" formatCode="#,##0.00"/>
      </dxf>
    </rfmt>
    <rfmt sheetId="2" sqref="K41" start="0" length="0">
      <dxf>
        <numFmt numFmtId="4" formatCode="#,##0.00"/>
      </dxf>
    </rfmt>
    <rfmt sheetId="2" sqref="K42" start="0" length="0">
      <dxf>
        <numFmt numFmtId="4" formatCode="#,##0.00"/>
      </dxf>
    </rfmt>
    <rfmt sheetId="2" sqref="K43" start="0" length="0">
      <dxf>
        <numFmt numFmtId="4" formatCode="#,##0.00"/>
      </dxf>
    </rfmt>
    <rfmt sheetId="2" sqref="K44" start="0" length="0">
      <dxf>
        <numFmt numFmtId="4" formatCode="#,##0.00"/>
      </dxf>
    </rfmt>
    <rfmt sheetId="2" sqref="K45" start="0" length="0">
      <dxf>
        <numFmt numFmtId="4" formatCode="#,##0.00"/>
      </dxf>
    </rfmt>
    <rfmt sheetId="2" sqref="K46" start="0" length="0">
      <dxf>
        <numFmt numFmtId="4" formatCode="#,##0.00"/>
      </dxf>
    </rfmt>
    <rfmt sheetId="2" sqref="K47" start="0" length="0">
      <dxf>
        <numFmt numFmtId="4" formatCode="#,##0.00"/>
      </dxf>
    </rfmt>
    <rfmt sheetId="2" sqref="K48" start="0" length="0">
      <dxf>
        <numFmt numFmtId="4" formatCode="#,##0.00"/>
      </dxf>
    </rfmt>
    <rfmt sheetId="2" sqref="K49" start="0" length="0">
      <dxf>
        <numFmt numFmtId="4" formatCode="#,##0.00"/>
      </dxf>
    </rfmt>
    <rfmt sheetId="2" sqref="K50" start="0" length="0">
      <dxf>
        <numFmt numFmtId="4" formatCode="#,##0.00"/>
      </dxf>
    </rfmt>
    <rfmt sheetId="2" sqref="K51" start="0" length="0">
      <dxf>
        <numFmt numFmtId="4" formatCode="#,##0.00"/>
      </dxf>
    </rfmt>
    <rfmt sheetId="2" sqref="K52" start="0" length="0">
      <dxf>
        <numFmt numFmtId="4" formatCode="#,##0.00"/>
      </dxf>
    </rfmt>
    <rfmt sheetId="2" sqref="K53" start="0" length="0">
      <dxf>
        <numFmt numFmtId="4" formatCode="#,##0.00"/>
      </dxf>
    </rfmt>
    <rfmt sheetId="2" sqref="K54" start="0" length="0">
      <dxf>
        <numFmt numFmtId="4" formatCode="#,##0.00"/>
      </dxf>
    </rfmt>
    <rfmt sheetId="2" sqref="K55" start="0" length="0">
      <dxf>
        <numFmt numFmtId="4" formatCode="#,##0.00"/>
      </dxf>
    </rfmt>
    <rfmt sheetId="2" sqref="K56" start="0" length="0">
      <dxf>
        <numFmt numFmtId="4" formatCode="#,##0.00"/>
      </dxf>
    </rfmt>
    <rfmt sheetId="2" sqref="K57" start="0" length="0">
      <dxf>
        <numFmt numFmtId="4" formatCode="#,##0.00"/>
      </dxf>
    </rfmt>
    <rfmt sheetId="2" sqref="K58" start="0" length="0">
      <dxf>
        <numFmt numFmtId="4" formatCode="#,##0.00"/>
      </dxf>
    </rfmt>
    <rfmt sheetId="2" sqref="K59" start="0" length="0">
      <dxf>
        <numFmt numFmtId="4" formatCode="#,##0.00"/>
      </dxf>
    </rfmt>
    <rfmt sheetId="2" sqref="K60" start="0" length="0">
      <dxf>
        <numFmt numFmtId="4" formatCode="#,##0.00"/>
      </dxf>
    </rfmt>
    <rfmt sheetId="2" sqref="K61" start="0" length="0">
      <dxf>
        <numFmt numFmtId="4" formatCode="#,##0.00"/>
      </dxf>
    </rfmt>
    <rfmt sheetId="2" sqref="K62" start="0" length="0">
      <dxf>
        <numFmt numFmtId="4" formatCode="#,##0.00"/>
      </dxf>
    </rfmt>
    <rfmt sheetId="2" sqref="K63" start="0" length="0">
      <dxf>
        <numFmt numFmtId="4" formatCode="#,##0.00"/>
      </dxf>
    </rfmt>
    <rfmt sheetId="2" sqref="K64" start="0" length="0">
      <dxf>
        <numFmt numFmtId="4" formatCode="#,##0.00"/>
      </dxf>
    </rfmt>
    <rfmt sheetId="2" sqref="K65" start="0" length="0">
      <dxf>
        <numFmt numFmtId="4" formatCode="#,##0.00"/>
      </dxf>
    </rfmt>
    <rfmt sheetId="2" sqref="K66" start="0" length="0">
      <dxf>
        <numFmt numFmtId="4" formatCode="#,##0.00"/>
      </dxf>
    </rfmt>
    <rfmt sheetId="2" sqref="K67" start="0" length="0">
      <dxf>
        <numFmt numFmtId="4" formatCode="#,##0.00"/>
      </dxf>
    </rfmt>
    <rfmt sheetId="2" sqref="K68" start="0" length="0">
      <dxf>
        <numFmt numFmtId="4" formatCode="#,##0.00"/>
      </dxf>
    </rfmt>
    <rfmt sheetId="2" sqref="K69" start="0" length="0">
      <dxf>
        <numFmt numFmtId="4" formatCode="#,##0.00"/>
      </dxf>
    </rfmt>
    <rfmt sheetId="2" sqref="K70" start="0" length="0">
      <dxf>
        <numFmt numFmtId="4" formatCode="#,##0.00"/>
      </dxf>
    </rfmt>
    <rfmt sheetId="2" sqref="K71" start="0" length="0">
      <dxf>
        <numFmt numFmtId="4" formatCode="#,##0.00"/>
      </dxf>
    </rfmt>
    <rfmt sheetId="2" sqref="K72" start="0" length="0">
      <dxf>
        <numFmt numFmtId="4" formatCode="#,##0.00"/>
      </dxf>
    </rfmt>
    <rfmt sheetId="2" sqref="K73" start="0" length="0">
      <dxf>
        <numFmt numFmtId="4" formatCode="#,##0.00"/>
      </dxf>
    </rfmt>
    <rfmt sheetId="2" sqref="K74" start="0" length="0">
      <dxf>
        <numFmt numFmtId="4" formatCode="#,##0.00"/>
      </dxf>
    </rfmt>
    <rfmt sheetId="2" sqref="K75" start="0" length="0">
      <dxf>
        <numFmt numFmtId="4" formatCode="#,##0.00"/>
      </dxf>
    </rfmt>
    <rfmt sheetId="2" sqref="K76" start="0" length="0">
      <dxf>
        <numFmt numFmtId="4" formatCode="#,##0.00"/>
      </dxf>
    </rfmt>
    <rfmt sheetId="2" sqref="K77" start="0" length="0">
      <dxf>
        <numFmt numFmtId="4" formatCode="#,##0.00"/>
      </dxf>
    </rfmt>
    <rfmt sheetId="2" sqref="K78" start="0" length="0">
      <dxf>
        <numFmt numFmtId="4" formatCode="#,##0.00"/>
      </dxf>
    </rfmt>
    <rfmt sheetId="2" sqref="K79" start="0" length="0">
      <dxf>
        <numFmt numFmtId="4" formatCode="#,##0.00"/>
      </dxf>
    </rfmt>
    <rfmt sheetId="2" sqref="K80" start="0" length="0">
      <dxf>
        <numFmt numFmtId="4" formatCode="#,##0.00"/>
      </dxf>
    </rfmt>
    <rfmt sheetId="2" sqref="K81" start="0" length="0">
      <dxf>
        <numFmt numFmtId="4" formatCode="#,##0.00"/>
      </dxf>
    </rfmt>
    <rfmt sheetId="2" sqref="K82" start="0" length="0">
      <dxf>
        <numFmt numFmtId="4" formatCode="#,##0.00"/>
      </dxf>
    </rfmt>
    <rfmt sheetId="2" sqref="K83" start="0" length="0">
      <dxf>
        <numFmt numFmtId="4" formatCode="#,##0.00"/>
      </dxf>
    </rfmt>
    <rfmt sheetId="2" sqref="K84" start="0" length="0">
      <dxf>
        <numFmt numFmtId="4" formatCode="#,##0.00"/>
      </dxf>
    </rfmt>
    <rfmt sheetId="2" sqref="K85" start="0" length="0">
      <dxf>
        <numFmt numFmtId="4" formatCode="#,##0.00"/>
      </dxf>
    </rfmt>
    <rfmt sheetId="2" sqref="K86" start="0" length="0">
      <dxf>
        <numFmt numFmtId="4" formatCode="#,##0.00"/>
      </dxf>
    </rfmt>
    <rfmt sheetId="2" sqref="K87" start="0" length="0">
      <dxf>
        <numFmt numFmtId="4" formatCode="#,##0.00"/>
      </dxf>
    </rfmt>
    <rfmt sheetId="2" sqref="K88" start="0" length="0">
      <dxf>
        <numFmt numFmtId="4" formatCode="#,##0.00"/>
      </dxf>
    </rfmt>
    <rfmt sheetId="2" sqref="K89" start="0" length="0">
      <dxf>
        <numFmt numFmtId="4" formatCode="#,##0.00"/>
      </dxf>
    </rfmt>
    <rfmt sheetId="2" sqref="K90" start="0" length="0">
      <dxf>
        <numFmt numFmtId="4" formatCode="#,##0.00"/>
      </dxf>
    </rfmt>
    <rfmt sheetId="2" sqref="K91" start="0" length="0">
      <dxf>
        <numFmt numFmtId="4" formatCode="#,##0.00"/>
      </dxf>
    </rfmt>
    <rfmt sheetId="2" sqref="K92" start="0" length="0">
      <dxf>
        <numFmt numFmtId="4" formatCode="#,##0.00"/>
      </dxf>
    </rfmt>
    <rfmt sheetId="2" sqref="K93" start="0" length="0">
      <dxf>
        <numFmt numFmtId="4" formatCode="#,##0.00"/>
      </dxf>
    </rfmt>
    <rfmt sheetId="2" sqref="K94" start="0" length="0">
      <dxf>
        <numFmt numFmtId="4" formatCode="#,##0.00"/>
      </dxf>
    </rfmt>
    <rfmt sheetId="2" sqref="K95" start="0" length="0">
      <dxf>
        <numFmt numFmtId="4" formatCode="#,##0.00"/>
      </dxf>
    </rfmt>
    <rfmt sheetId="2" sqref="K96" start="0" length="0">
      <dxf>
        <numFmt numFmtId="4" formatCode="#,##0.00"/>
      </dxf>
    </rfmt>
    <rfmt sheetId="2" sqref="K97" start="0" length="0">
      <dxf>
        <numFmt numFmtId="4" formatCode="#,##0.00"/>
      </dxf>
    </rfmt>
    <rfmt sheetId="2" sqref="K98" start="0" length="0">
      <dxf>
        <numFmt numFmtId="4" formatCode="#,##0.00"/>
      </dxf>
    </rfmt>
    <rfmt sheetId="2" sqref="K99" start="0" length="0">
      <dxf>
        <numFmt numFmtId="4" formatCode="#,##0.00"/>
      </dxf>
    </rfmt>
    <rfmt sheetId="2" sqref="K100" start="0" length="0">
      <dxf>
        <numFmt numFmtId="4" formatCode="#,##0.00"/>
      </dxf>
    </rfmt>
    <rfmt sheetId="2" sqref="K101" start="0" length="0">
      <dxf>
        <numFmt numFmtId="4" formatCode="#,##0.00"/>
      </dxf>
    </rfmt>
    <rfmt sheetId="2" sqref="K102" start="0" length="0">
      <dxf>
        <numFmt numFmtId="4" formatCode="#,##0.00"/>
      </dxf>
    </rfmt>
    <rfmt sheetId="2" sqref="K103" start="0" length="0">
      <dxf>
        <numFmt numFmtId="4" formatCode="#,##0.00"/>
      </dxf>
    </rfmt>
    <rfmt sheetId="2" sqref="K104" start="0" length="0">
      <dxf>
        <numFmt numFmtId="4" formatCode="#,##0.00"/>
      </dxf>
    </rfmt>
    <rfmt sheetId="2" sqref="K105" start="0" length="0">
      <dxf>
        <numFmt numFmtId="4" formatCode="#,##0.00"/>
      </dxf>
    </rfmt>
    <rfmt sheetId="2" sqref="K106" start="0" length="0">
      <dxf>
        <numFmt numFmtId="4" formatCode="#,##0.00"/>
      </dxf>
    </rfmt>
    <rfmt sheetId="2" sqref="K107" start="0" length="0">
      <dxf>
        <numFmt numFmtId="4" formatCode="#,##0.00"/>
      </dxf>
    </rfmt>
    <rfmt sheetId="2" sqref="K108" start="0" length="0">
      <dxf>
        <numFmt numFmtId="4" formatCode="#,##0.00"/>
      </dxf>
    </rfmt>
    <rfmt sheetId="2" sqref="K109" start="0" length="0">
      <dxf>
        <font>
          <b/>
          <name val="Times New Roman"/>
          <scheme val="none"/>
        </font>
        <numFmt numFmtId="4" formatCode="#,##0.00"/>
      </dxf>
    </rfmt>
    <rfmt sheetId="2" sqref="K110" start="0" length="0">
      <dxf>
        <numFmt numFmtId="4" formatCode="#,##0.00"/>
      </dxf>
    </rfmt>
    <rfmt sheetId="2" sqref="K111" start="0" length="0">
      <dxf>
        <numFmt numFmtId="4" formatCode="#,##0.00"/>
      </dxf>
    </rfmt>
    <rfmt sheetId="2" sqref="K112" start="0" length="0">
      <dxf>
        <numFmt numFmtId="4" formatCode="#,##0.00"/>
      </dxf>
    </rfmt>
    <rfmt sheetId="2" sqref="K113" start="0" length="0">
      <dxf>
        <numFmt numFmtId="4" formatCode="#,##0.00"/>
      </dxf>
    </rfmt>
    <rfmt sheetId="2" sqref="K114" start="0" length="0">
      <dxf>
        <numFmt numFmtId="4" formatCode="#,##0.00"/>
      </dxf>
    </rfmt>
    <rfmt sheetId="2" sqref="K115" start="0" length="0">
      <dxf>
        <numFmt numFmtId="4" formatCode="#,##0.00"/>
      </dxf>
    </rfmt>
    <rfmt sheetId="2" sqref="K116" start="0" length="0">
      <dxf>
        <numFmt numFmtId="4" formatCode="#,##0.00"/>
      </dxf>
    </rfmt>
    <rfmt sheetId="2" sqref="K117" start="0" length="0">
      <dxf>
        <numFmt numFmtId="4" formatCode="#,##0.00"/>
      </dxf>
    </rfmt>
    <rfmt sheetId="2" sqref="K118" start="0" length="0">
      <dxf>
        <numFmt numFmtId="4" formatCode="#,##0.00"/>
      </dxf>
    </rfmt>
    <rfmt sheetId="2" sqref="K119" start="0" length="0">
      <dxf>
        <numFmt numFmtId="4" formatCode="#,##0.00"/>
      </dxf>
    </rfmt>
    <rfmt sheetId="2" sqref="K120" start="0" length="0">
      <dxf>
        <numFmt numFmtId="4" formatCode="#,##0.00"/>
      </dxf>
    </rfmt>
    <rfmt sheetId="2" sqref="K121" start="0" length="0">
      <dxf>
        <numFmt numFmtId="4" formatCode="#,##0.00"/>
      </dxf>
    </rfmt>
    <rfmt sheetId="2" sqref="K122" start="0" length="0">
      <dxf>
        <numFmt numFmtId="4" formatCode="#,##0.00"/>
      </dxf>
    </rfmt>
    <rfmt sheetId="2" sqref="K123" start="0" length="0">
      <dxf>
        <numFmt numFmtId="4" formatCode="#,##0.00"/>
      </dxf>
    </rfmt>
    <rfmt sheetId="2" sqref="K124" start="0" length="0">
      <dxf>
        <numFmt numFmtId="4" formatCode="#,##0.00"/>
      </dxf>
    </rfmt>
    <rfmt sheetId="2" sqref="K125" start="0" length="0">
      <dxf>
        <numFmt numFmtId="4" formatCode="#,##0.00"/>
      </dxf>
    </rfmt>
    <rfmt sheetId="2" sqref="K126" start="0" length="0">
      <dxf>
        <numFmt numFmtId="4" formatCode="#,##0.00"/>
      </dxf>
    </rfmt>
    <rfmt sheetId="2" sqref="K127" start="0" length="0">
      <dxf>
        <numFmt numFmtId="4" formatCode="#,##0.00"/>
      </dxf>
    </rfmt>
    <rfmt sheetId="2" sqref="K128" start="0" length="0">
      <dxf>
        <numFmt numFmtId="4" formatCode="#,##0.00"/>
      </dxf>
    </rfmt>
    <rfmt sheetId="2" sqref="K129" start="0" length="0">
      <dxf>
        <numFmt numFmtId="4" formatCode="#,##0.00"/>
      </dxf>
    </rfmt>
    <rfmt sheetId="2" sqref="K130" start="0" length="0">
      <dxf>
        <numFmt numFmtId="4" formatCode="#,##0.00"/>
      </dxf>
    </rfmt>
    <rfmt sheetId="2" sqref="K131" start="0" length="0">
      <dxf>
        <numFmt numFmtId="4" formatCode="#,##0.00"/>
      </dxf>
    </rfmt>
    <rfmt sheetId="2" sqref="K132" start="0" length="0">
      <dxf>
        <numFmt numFmtId="4" formatCode="#,##0.00"/>
      </dxf>
    </rfmt>
    <rfmt sheetId="2" sqref="K133" start="0" length="0">
      <dxf>
        <numFmt numFmtId="4" formatCode="#,##0.00"/>
      </dxf>
    </rfmt>
    <rfmt sheetId="2" sqref="K134" start="0" length="0">
      <dxf>
        <numFmt numFmtId="4" formatCode="#,##0.00"/>
      </dxf>
    </rfmt>
    <rfmt sheetId="2" sqref="K135" start="0" length="0">
      <dxf>
        <numFmt numFmtId="4" formatCode="#,##0.00"/>
      </dxf>
    </rfmt>
    <rfmt sheetId="2" sqref="K136" start="0" length="0">
      <dxf>
        <numFmt numFmtId="4" formatCode="#,##0.00"/>
      </dxf>
    </rfmt>
    <rfmt sheetId="2" sqref="K137" start="0" length="0">
      <dxf>
        <numFmt numFmtId="4" formatCode="#,##0.00"/>
      </dxf>
    </rfmt>
    <rfmt sheetId="2" sqref="K138" start="0" length="0">
      <dxf>
        <numFmt numFmtId="4" formatCode="#,##0.00"/>
      </dxf>
    </rfmt>
    <rfmt sheetId="2" sqref="K139" start="0" length="0">
      <dxf>
        <numFmt numFmtId="4" formatCode="#,##0.00"/>
      </dxf>
    </rfmt>
    <rfmt sheetId="2" sqref="K140" start="0" length="0">
      <dxf>
        <numFmt numFmtId="4" formatCode="#,##0.00"/>
      </dxf>
    </rfmt>
    <rfmt sheetId="2" sqref="K141" start="0" length="0">
      <dxf>
        <numFmt numFmtId="4" formatCode="#,##0.00"/>
      </dxf>
    </rfmt>
    <rfmt sheetId="2" sqref="K142" start="0" length="0">
      <dxf>
        <numFmt numFmtId="4" formatCode="#,##0.00"/>
      </dxf>
    </rfmt>
    <rfmt sheetId="2" sqref="K143" start="0" length="0">
      <dxf>
        <numFmt numFmtId="4" formatCode="#,##0.00"/>
      </dxf>
    </rfmt>
    <rfmt sheetId="2" sqref="K144" start="0" length="0">
      <dxf>
        <numFmt numFmtId="4" formatCode="#,##0.00"/>
      </dxf>
    </rfmt>
    <rfmt sheetId="2" sqref="K145" start="0" length="0">
      <dxf>
        <numFmt numFmtId="4" formatCode="#,##0.00"/>
      </dxf>
    </rfmt>
    <rfmt sheetId="2" sqref="K146" start="0" length="0">
      <dxf>
        <font>
          <b/>
          <name val="Times New Roman"/>
          <scheme val="none"/>
        </font>
        <numFmt numFmtId="4" formatCode="#,##0.00"/>
      </dxf>
    </rfmt>
    <rfmt sheetId="2" sqref="K147" start="0" length="0">
      <dxf>
        <numFmt numFmtId="4" formatCode="#,##0.00"/>
      </dxf>
    </rfmt>
    <rfmt sheetId="2" sqref="K148" start="0" length="0">
      <dxf>
        <numFmt numFmtId="4" formatCode="#,##0.00"/>
      </dxf>
    </rfmt>
    <rfmt sheetId="2" sqref="K149" start="0" length="0">
      <dxf>
        <numFmt numFmtId="4" formatCode="#,##0.00"/>
      </dxf>
    </rfmt>
    <rfmt sheetId="2" sqref="K150" start="0" length="0">
      <dxf>
        <numFmt numFmtId="4" formatCode="#,##0.00"/>
      </dxf>
    </rfmt>
    <rfmt sheetId="2" sqref="K151" start="0" length="0">
      <dxf>
        <numFmt numFmtId="4" formatCode="#,##0.00"/>
      </dxf>
    </rfmt>
    <rfmt sheetId="2" sqref="K152" start="0" length="0">
      <dxf>
        <numFmt numFmtId="4" formatCode="#,##0.00"/>
      </dxf>
    </rfmt>
    <rfmt sheetId="2" sqref="K153" start="0" length="0">
      <dxf>
        <numFmt numFmtId="4" formatCode="#,##0.00"/>
      </dxf>
    </rfmt>
    <rfmt sheetId="2" sqref="K154" start="0" length="0">
      <dxf>
        <numFmt numFmtId="4" formatCode="#,##0.00"/>
      </dxf>
    </rfmt>
    <rfmt sheetId="2" sqref="K155" start="0" length="0">
      <dxf>
        <numFmt numFmtId="4" formatCode="#,##0.00"/>
      </dxf>
    </rfmt>
    <rfmt sheetId="2" sqref="K156" start="0" length="0">
      <dxf>
        <numFmt numFmtId="4" formatCode="#,##0.00"/>
      </dxf>
    </rfmt>
    <rfmt sheetId="2" sqref="K157" start="0" length="0">
      <dxf>
        <numFmt numFmtId="4" formatCode="#,##0.00"/>
      </dxf>
    </rfmt>
    <rfmt sheetId="2" sqref="K158" start="0" length="0">
      <dxf>
        <numFmt numFmtId="4" formatCode="#,##0.00"/>
      </dxf>
    </rfmt>
    <rfmt sheetId="2" sqref="K159" start="0" length="0">
      <dxf>
        <numFmt numFmtId="4" formatCode="#,##0.00"/>
      </dxf>
    </rfmt>
    <rfmt sheetId="2" sqref="K160" start="0" length="0">
      <dxf>
        <numFmt numFmtId="4" formatCode="#,##0.00"/>
      </dxf>
    </rfmt>
    <rfmt sheetId="2" sqref="K161" start="0" length="0">
      <dxf>
        <numFmt numFmtId="4" formatCode="#,##0.00"/>
      </dxf>
    </rfmt>
    <rfmt sheetId="2" sqref="K162" start="0" length="0">
      <dxf>
        <numFmt numFmtId="4" formatCode="#,##0.00"/>
      </dxf>
    </rfmt>
    <rfmt sheetId="2" sqref="K163" start="0" length="0">
      <dxf>
        <numFmt numFmtId="4" formatCode="#,##0.00"/>
      </dxf>
    </rfmt>
    <rfmt sheetId="2" sqref="K164" start="0" length="0">
      <dxf>
        <numFmt numFmtId="4" formatCode="#,##0.00"/>
      </dxf>
    </rfmt>
    <rfmt sheetId="2" sqref="K165" start="0" length="0">
      <dxf>
        <numFmt numFmtId="4" formatCode="#,##0.00"/>
      </dxf>
    </rfmt>
    <rfmt sheetId="2" sqref="K166" start="0" length="0">
      <dxf>
        <numFmt numFmtId="4" formatCode="#,##0.00"/>
      </dxf>
    </rfmt>
    <rfmt sheetId="2" sqref="K167" start="0" length="0">
      <dxf>
        <numFmt numFmtId="4" formatCode="#,##0.00"/>
      </dxf>
    </rfmt>
    <rfmt sheetId="2" sqref="K168" start="0" length="0">
      <dxf>
        <numFmt numFmtId="4" formatCode="#,##0.00"/>
      </dxf>
    </rfmt>
    <rfmt sheetId="2" sqref="K169" start="0" length="0">
      <dxf>
        <numFmt numFmtId="4" formatCode="#,##0.00"/>
      </dxf>
    </rfmt>
    <rfmt sheetId="2" sqref="K170" start="0" length="0">
      <dxf>
        <numFmt numFmtId="4" formatCode="#,##0.00"/>
      </dxf>
    </rfmt>
    <rfmt sheetId="2" sqref="K171" start="0" length="0">
      <dxf>
        <numFmt numFmtId="4" formatCode="#,##0.00"/>
      </dxf>
    </rfmt>
    <rfmt sheetId="2" sqref="K172" start="0" length="0">
      <dxf>
        <numFmt numFmtId="4" formatCode="#,##0.00"/>
      </dxf>
    </rfmt>
    <rfmt sheetId="2" sqref="K173" start="0" length="0">
      <dxf>
        <numFmt numFmtId="4" formatCode="#,##0.00"/>
      </dxf>
    </rfmt>
    <rfmt sheetId="2" sqref="K174" start="0" length="0">
      <dxf>
        <numFmt numFmtId="4" formatCode="#,##0.00"/>
      </dxf>
    </rfmt>
    <rfmt sheetId="2" sqref="K175" start="0" length="0">
      <dxf>
        <numFmt numFmtId="4" formatCode="#,##0.00"/>
      </dxf>
    </rfmt>
    <rfmt sheetId="2" sqref="K176" start="0" length="0">
      <dxf>
        <numFmt numFmtId="4" formatCode="#,##0.00"/>
      </dxf>
    </rfmt>
    <rfmt sheetId="2" sqref="K177" start="0" length="0">
      <dxf>
        <numFmt numFmtId="4" formatCode="#,##0.00"/>
      </dxf>
    </rfmt>
    <rfmt sheetId="2" sqref="K178" start="0" length="0">
      <dxf>
        <numFmt numFmtId="4" formatCode="#,##0.00"/>
      </dxf>
    </rfmt>
    <rfmt sheetId="2" sqref="K179" start="0" length="0">
      <dxf>
        <numFmt numFmtId="4" formatCode="#,##0.00"/>
      </dxf>
    </rfmt>
    <rfmt sheetId="2" sqref="K180" start="0" length="0">
      <dxf>
        <numFmt numFmtId="4" formatCode="#,##0.00"/>
      </dxf>
    </rfmt>
    <rfmt sheetId="2" sqref="K181" start="0" length="0">
      <dxf>
        <numFmt numFmtId="4" formatCode="#,##0.00"/>
      </dxf>
    </rfmt>
    <rfmt sheetId="2" sqref="K182" start="0" length="0">
      <dxf>
        <numFmt numFmtId="4" formatCode="#,##0.00"/>
      </dxf>
    </rfmt>
    <rfmt sheetId="2" sqref="K183" start="0" length="0">
      <dxf>
        <numFmt numFmtId="4" formatCode="#,##0.00"/>
      </dxf>
    </rfmt>
    <rfmt sheetId="2" sqref="K184" start="0" length="0">
      <dxf>
        <numFmt numFmtId="4" formatCode="#,##0.00"/>
      </dxf>
    </rfmt>
    <rfmt sheetId="2" sqref="K185" start="0" length="0">
      <dxf>
        <numFmt numFmtId="4" formatCode="#,##0.00"/>
      </dxf>
    </rfmt>
    <rfmt sheetId="2" sqref="K186" start="0" length="0">
      <dxf>
        <numFmt numFmtId="4" formatCode="#,##0.00"/>
      </dxf>
    </rfmt>
    <rfmt sheetId="2" sqref="K187" start="0" length="0">
      <dxf>
        <numFmt numFmtId="4" formatCode="#,##0.00"/>
      </dxf>
    </rfmt>
    <rfmt sheetId="2" sqref="K188" start="0" length="0">
      <dxf>
        <numFmt numFmtId="4" formatCode="#,##0.00"/>
      </dxf>
    </rfmt>
    <rfmt sheetId="2" sqref="K189" start="0" length="0">
      <dxf>
        <numFmt numFmtId="4" formatCode="#,##0.00"/>
      </dxf>
    </rfmt>
    <rfmt sheetId="2" sqref="K190" start="0" length="0">
      <dxf>
        <numFmt numFmtId="4" formatCode="#,##0.00"/>
      </dxf>
    </rfmt>
    <rfmt sheetId="2" sqref="K191" start="0" length="0">
      <dxf>
        <numFmt numFmtId="4" formatCode="#,##0.00"/>
      </dxf>
    </rfmt>
    <rfmt sheetId="2" sqref="K192" start="0" length="0">
      <dxf>
        <numFmt numFmtId="4" formatCode="#,##0.00"/>
      </dxf>
    </rfmt>
    <rfmt sheetId="2" sqref="K193" start="0" length="0">
      <dxf>
        <font>
          <b/>
          <name val="Times New Roman"/>
          <scheme val="none"/>
        </font>
        <numFmt numFmtId="4" formatCode="#,##0.00"/>
      </dxf>
    </rfmt>
    <rfmt sheetId="2" sqref="K194" start="0" length="0">
      <dxf>
        <numFmt numFmtId="4" formatCode="#,##0.00"/>
      </dxf>
    </rfmt>
    <rfmt sheetId="2" sqref="K195" start="0" length="0">
      <dxf>
        <numFmt numFmtId="4" formatCode="#,##0.00"/>
      </dxf>
    </rfmt>
    <rfmt sheetId="2" sqref="K196" start="0" length="0">
      <dxf>
        <numFmt numFmtId="4" formatCode="#,##0.00"/>
      </dxf>
    </rfmt>
    <rfmt sheetId="2" sqref="K197" start="0" length="0">
      <dxf>
        <numFmt numFmtId="4" formatCode="#,##0.00"/>
      </dxf>
    </rfmt>
    <rfmt sheetId="2" sqref="K198" start="0" length="0">
      <dxf>
        <numFmt numFmtId="4" formatCode="#,##0.00"/>
      </dxf>
    </rfmt>
    <rfmt sheetId="2" sqref="K199" start="0" length="0">
      <dxf>
        <numFmt numFmtId="4" formatCode="#,##0.00"/>
      </dxf>
    </rfmt>
    <rfmt sheetId="2" sqref="K200" start="0" length="0">
      <dxf>
        <numFmt numFmtId="4" formatCode="#,##0.00"/>
      </dxf>
    </rfmt>
    <rfmt sheetId="2" sqref="K201" start="0" length="0">
      <dxf>
        <numFmt numFmtId="4" formatCode="#,##0.00"/>
      </dxf>
    </rfmt>
    <rfmt sheetId="2" sqref="K202" start="0" length="0">
      <dxf>
        <numFmt numFmtId="4" formatCode="#,##0.00"/>
      </dxf>
    </rfmt>
    <rfmt sheetId="2" sqref="K203" start="0" length="0">
      <dxf>
        <numFmt numFmtId="4" formatCode="#,##0.00"/>
      </dxf>
    </rfmt>
    <rfmt sheetId="2" sqref="K204" start="0" length="0">
      <dxf>
        <numFmt numFmtId="4" formatCode="#,##0.00"/>
      </dxf>
    </rfmt>
    <rfmt sheetId="2" sqref="K205" start="0" length="0">
      <dxf>
        <numFmt numFmtId="4" formatCode="#,##0.00"/>
      </dxf>
    </rfmt>
    <rfmt sheetId="2" sqref="K206" start="0" length="0">
      <dxf>
        <numFmt numFmtId="4" formatCode="#,##0.00"/>
      </dxf>
    </rfmt>
    <rfmt sheetId="2" sqref="K207" start="0" length="0">
      <dxf>
        <numFmt numFmtId="4" formatCode="#,##0.00"/>
      </dxf>
    </rfmt>
    <rfmt sheetId="2" sqref="K208" start="0" length="0">
      <dxf>
        <numFmt numFmtId="4" formatCode="#,##0.00"/>
      </dxf>
    </rfmt>
    <rfmt sheetId="2" sqref="K209" start="0" length="0">
      <dxf>
        <numFmt numFmtId="4" formatCode="#,##0.00"/>
      </dxf>
    </rfmt>
    <rfmt sheetId="2" sqref="K210" start="0" length="0">
      <dxf>
        <numFmt numFmtId="4" formatCode="#,##0.00"/>
      </dxf>
    </rfmt>
    <rfmt sheetId="2" sqref="K211" start="0" length="0">
      <dxf>
        <numFmt numFmtId="4" formatCode="#,##0.00"/>
      </dxf>
    </rfmt>
    <rfmt sheetId="2" sqref="K212" start="0" length="0">
      <dxf>
        <numFmt numFmtId="4" formatCode="#,##0.00"/>
      </dxf>
    </rfmt>
    <rfmt sheetId="2" sqref="K213" start="0" length="0">
      <dxf>
        <numFmt numFmtId="4" formatCode="#,##0.00"/>
      </dxf>
    </rfmt>
    <rfmt sheetId="2" sqref="K214" start="0" length="0">
      <dxf>
        <numFmt numFmtId="4" formatCode="#,##0.00"/>
      </dxf>
    </rfmt>
    <rfmt sheetId="2" sqref="K215" start="0" length="0">
      <dxf>
        <numFmt numFmtId="4" formatCode="#,##0.00"/>
      </dxf>
    </rfmt>
    <rfmt sheetId="2" sqref="K216" start="0" length="0">
      <dxf>
        <numFmt numFmtId="4" formatCode="#,##0.00"/>
      </dxf>
    </rfmt>
    <rfmt sheetId="2" sqref="K217" start="0" length="0">
      <dxf>
        <numFmt numFmtId="4" formatCode="#,##0.00"/>
      </dxf>
    </rfmt>
    <rfmt sheetId="2" sqref="K218" start="0" length="0">
      <dxf>
        <numFmt numFmtId="4" formatCode="#,##0.00"/>
      </dxf>
    </rfmt>
    <rfmt sheetId="2" sqref="K219" start="0" length="0">
      <dxf>
        <numFmt numFmtId="4" formatCode="#,##0.00"/>
      </dxf>
    </rfmt>
    <rfmt sheetId="2" sqref="K220" start="0" length="0">
      <dxf>
        <numFmt numFmtId="4" formatCode="#,##0.00"/>
      </dxf>
    </rfmt>
    <rfmt sheetId="2" sqref="K221" start="0" length="0">
      <dxf>
        <numFmt numFmtId="4" formatCode="#,##0.00"/>
      </dxf>
    </rfmt>
    <rfmt sheetId="2" sqref="K222" start="0" length="0">
      <dxf>
        <numFmt numFmtId="4" formatCode="#,##0.00"/>
      </dxf>
    </rfmt>
    <rfmt sheetId="2" sqref="K223" start="0" length="0">
      <dxf>
        <numFmt numFmtId="4" formatCode="#,##0.00"/>
      </dxf>
    </rfmt>
    <rfmt sheetId="2" sqref="K224" start="0" length="0">
      <dxf>
        <numFmt numFmtId="4" formatCode="#,##0.00"/>
      </dxf>
    </rfmt>
    <rfmt sheetId="2" sqref="K225" start="0" length="0">
      <dxf>
        <numFmt numFmtId="4" formatCode="#,##0.00"/>
      </dxf>
    </rfmt>
    <rfmt sheetId="2" sqref="K226" start="0" length="0">
      <dxf>
        <numFmt numFmtId="4" formatCode="#,##0.00"/>
      </dxf>
    </rfmt>
    <rfmt sheetId="2" sqref="K227" start="0" length="0">
      <dxf>
        <numFmt numFmtId="4" formatCode="#,##0.00"/>
      </dxf>
    </rfmt>
    <rfmt sheetId="2" sqref="K228" start="0" length="0">
      <dxf>
        <numFmt numFmtId="4" formatCode="#,##0.00"/>
      </dxf>
    </rfmt>
    <rfmt sheetId="2" sqref="K229" start="0" length="0">
      <dxf>
        <numFmt numFmtId="4" formatCode="#,##0.00"/>
      </dxf>
    </rfmt>
    <rfmt sheetId="2" sqref="K230" start="0" length="0">
      <dxf>
        <numFmt numFmtId="4" formatCode="#,##0.00"/>
      </dxf>
    </rfmt>
    <rfmt sheetId="2" sqref="K231" start="0" length="0">
      <dxf>
        <numFmt numFmtId="4" formatCode="#,##0.00"/>
      </dxf>
    </rfmt>
    <rfmt sheetId="2" sqref="K232" start="0" length="0">
      <dxf>
        <numFmt numFmtId="4" formatCode="#,##0.00"/>
      </dxf>
    </rfmt>
    <rfmt sheetId="2" sqref="K233" start="0" length="0">
      <dxf>
        <numFmt numFmtId="4" formatCode="#,##0.00"/>
      </dxf>
    </rfmt>
    <rfmt sheetId="2" sqref="K234" start="0" length="0">
      <dxf>
        <numFmt numFmtId="4" formatCode="#,##0.00"/>
      </dxf>
    </rfmt>
    <rfmt sheetId="2" sqref="K235" start="0" length="0">
      <dxf>
        <numFmt numFmtId="4" formatCode="#,##0.00"/>
      </dxf>
    </rfmt>
    <rfmt sheetId="2" sqref="K236" start="0" length="0">
      <dxf>
        <numFmt numFmtId="4" formatCode="#,##0.00"/>
      </dxf>
    </rfmt>
    <rfmt sheetId="2" sqref="K237" start="0" length="0">
      <dxf>
        <font>
          <b/>
          <name val="Times New Roman"/>
          <scheme val="none"/>
        </font>
        <numFmt numFmtId="4" formatCode="#,##0.00"/>
      </dxf>
    </rfmt>
    <rfmt sheetId="2" sqref="K238" start="0" length="0">
      <dxf>
        <numFmt numFmtId="4" formatCode="#,##0.00"/>
      </dxf>
    </rfmt>
    <rfmt sheetId="2" sqref="K239" start="0" length="0">
      <dxf>
        <numFmt numFmtId="4" formatCode="#,##0.00"/>
      </dxf>
    </rfmt>
    <rfmt sheetId="2" sqref="K240" start="0" length="0">
      <dxf>
        <numFmt numFmtId="4" formatCode="#,##0.00"/>
      </dxf>
    </rfmt>
    <rfmt sheetId="2" sqref="K241" start="0" length="0">
      <dxf>
        <numFmt numFmtId="4" formatCode="#,##0.00"/>
      </dxf>
    </rfmt>
    <rfmt sheetId="2" sqref="K242" start="0" length="0">
      <dxf>
        <numFmt numFmtId="4" formatCode="#,##0.00"/>
      </dxf>
    </rfmt>
    <rfmt sheetId="2" sqref="K243" start="0" length="0">
      <dxf>
        <numFmt numFmtId="4" formatCode="#,##0.00"/>
      </dxf>
    </rfmt>
    <rfmt sheetId="2" sqref="K244" start="0" length="0">
      <dxf>
        <numFmt numFmtId="4" formatCode="#,##0.00"/>
      </dxf>
    </rfmt>
    <rfmt sheetId="2" sqref="K245" start="0" length="0">
      <dxf>
        <numFmt numFmtId="4" formatCode="#,##0.00"/>
      </dxf>
    </rfmt>
    <rfmt sheetId="2" sqref="K246" start="0" length="0">
      <dxf>
        <numFmt numFmtId="4" formatCode="#,##0.00"/>
      </dxf>
    </rfmt>
    <rfmt sheetId="2" sqref="K247" start="0" length="0">
      <dxf>
        <numFmt numFmtId="4" formatCode="#,##0.00"/>
      </dxf>
    </rfmt>
    <rfmt sheetId="2" sqref="K248" start="0" length="0">
      <dxf>
        <numFmt numFmtId="4" formatCode="#,##0.00"/>
      </dxf>
    </rfmt>
    <rfmt sheetId="2" sqref="K249" start="0" length="0">
      <dxf>
        <numFmt numFmtId="4" formatCode="#,##0.00"/>
      </dxf>
    </rfmt>
    <rfmt sheetId="2" sqref="K250" start="0" length="0">
      <dxf>
        <numFmt numFmtId="4" formatCode="#,##0.00"/>
      </dxf>
    </rfmt>
    <rfmt sheetId="2" sqref="K251" start="0" length="0">
      <dxf>
        <numFmt numFmtId="4" formatCode="#,##0.00"/>
      </dxf>
    </rfmt>
    <rfmt sheetId="2" sqref="K252" start="0" length="0">
      <dxf>
        <numFmt numFmtId="4" formatCode="#,##0.00"/>
      </dxf>
    </rfmt>
    <rfmt sheetId="2" sqref="K253" start="0" length="0">
      <dxf>
        <numFmt numFmtId="4" formatCode="#,##0.00"/>
      </dxf>
    </rfmt>
    <rfmt sheetId="2" sqref="K254" start="0" length="0">
      <dxf>
        <numFmt numFmtId="4" formatCode="#,##0.00"/>
      </dxf>
    </rfmt>
    <rfmt sheetId="2" sqref="K255" start="0" length="0">
      <dxf>
        <numFmt numFmtId="4" formatCode="#,##0.00"/>
      </dxf>
    </rfmt>
    <rfmt sheetId="2" sqref="K256" start="0" length="0">
      <dxf>
        <numFmt numFmtId="4" formatCode="#,##0.00"/>
      </dxf>
    </rfmt>
    <rfmt sheetId="2" sqref="K257" start="0" length="0">
      <dxf>
        <numFmt numFmtId="4" formatCode="#,##0.00"/>
      </dxf>
    </rfmt>
    <rfmt sheetId="2" sqref="K258" start="0" length="0">
      <dxf>
        <numFmt numFmtId="4" formatCode="#,##0.00"/>
      </dxf>
    </rfmt>
    <rfmt sheetId="2" sqref="K259" start="0" length="0">
      <dxf>
        <numFmt numFmtId="4" formatCode="#,##0.00"/>
      </dxf>
    </rfmt>
    <rfmt sheetId="2" sqref="K260" start="0" length="0">
      <dxf>
        <numFmt numFmtId="4" formatCode="#,##0.00"/>
      </dxf>
    </rfmt>
    <rfmt sheetId="2" sqref="K261" start="0" length="0">
      <dxf>
        <font>
          <b/>
          <name val="Times New Roman"/>
          <scheme val="none"/>
        </font>
        <numFmt numFmtId="4" formatCode="#,##0.00"/>
      </dxf>
    </rfmt>
    <rfmt sheetId="2" sqref="K262" start="0" length="0">
      <dxf>
        <numFmt numFmtId="4" formatCode="#,##0.00"/>
      </dxf>
    </rfmt>
    <rfmt sheetId="2" sqref="K263" start="0" length="0">
      <dxf>
        <numFmt numFmtId="4" formatCode="#,##0.00"/>
      </dxf>
    </rfmt>
    <rfmt sheetId="2" sqref="K264" start="0" length="0">
      <dxf>
        <numFmt numFmtId="4" formatCode="#,##0.00"/>
      </dxf>
    </rfmt>
    <rfmt sheetId="2" sqref="K265" start="0" length="0">
      <dxf>
        <numFmt numFmtId="4" formatCode="#,##0.00"/>
      </dxf>
    </rfmt>
    <rfmt sheetId="2" sqref="K266" start="0" length="0">
      <dxf>
        <numFmt numFmtId="4" formatCode="#,##0.00"/>
      </dxf>
    </rfmt>
    <rfmt sheetId="2" sqref="K267" start="0" length="0">
      <dxf>
        <numFmt numFmtId="4" formatCode="#,##0.00"/>
      </dxf>
    </rfmt>
    <rfmt sheetId="2" sqref="K268" start="0" length="0">
      <dxf>
        <numFmt numFmtId="4" formatCode="#,##0.00"/>
      </dxf>
    </rfmt>
    <rfmt sheetId="2" sqref="K269" start="0" length="0">
      <dxf>
        <numFmt numFmtId="4" formatCode="#,##0.00"/>
      </dxf>
    </rfmt>
    <rfmt sheetId="2" sqref="K270" start="0" length="0">
      <dxf>
        <numFmt numFmtId="4" formatCode="#,##0.00"/>
      </dxf>
    </rfmt>
    <rfmt sheetId="2" sqref="K271" start="0" length="0">
      <dxf>
        <numFmt numFmtId="4" formatCode="#,##0.00"/>
      </dxf>
    </rfmt>
    <rfmt sheetId="2" sqref="K272" start="0" length="0">
      <dxf>
        <numFmt numFmtId="4" formatCode="#,##0.00"/>
      </dxf>
    </rfmt>
    <rfmt sheetId="2" sqref="K273" start="0" length="0">
      <dxf>
        <numFmt numFmtId="4" formatCode="#,##0.00"/>
      </dxf>
    </rfmt>
    <rfmt sheetId="2" sqref="K274" start="0" length="0">
      <dxf>
        <numFmt numFmtId="4" formatCode="#,##0.00"/>
      </dxf>
    </rfmt>
    <rfmt sheetId="2" sqref="K275" start="0" length="0">
      <dxf>
        <numFmt numFmtId="4" formatCode="#,##0.00"/>
      </dxf>
    </rfmt>
    <rfmt sheetId="2" sqref="K276" start="0" length="0">
      <dxf>
        <numFmt numFmtId="4" formatCode="#,##0.00"/>
      </dxf>
    </rfmt>
    <rfmt sheetId="2" sqref="K277" start="0" length="0">
      <dxf>
        <numFmt numFmtId="4" formatCode="#,##0.00"/>
      </dxf>
    </rfmt>
    <rfmt sheetId="2" sqref="K278" start="0" length="0">
      <dxf>
        <numFmt numFmtId="4" formatCode="#,##0.00"/>
      </dxf>
    </rfmt>
    <rfmt sheetId="2" sqref="K279" start="0" length="0">
      <dxf>
        <numFmt numFmtId="4" formatCode="#,##0.00"/>
      </dxf>
    </rfmt>
    <rfmt sheetId="2" sqref="K280" start="0" length="0">
      <dxf>
        <numFmt numFmtId="4" formatCode="#,##0.00"/>
      </dxf>
    </rfmt>
    <rfmt sheetId="2" sqref="K281" start="0" length="0">
      <dxf>
        <numFmt numFmtId="4" formatCode="#,##0.00"/>
      </dxf>
    </rfmt>
    <rfmt sheetId="2" sqref="K282" start="0" length="0">
      <dxf>
        <font>
          <b/>
          <name val="Times New Roman"/>
          <scheme val="none"/>
        </font>
        <numFmt numFmtId="4" formatCode="#,##0.00"/>
      </dxf>
    </rfmt>
    <rfmt sheetId="2" sqref="K283" start="0" length="0">
      <dxf>
        <numFmt numFmtId="4" formatCode="#,##0.00"/>
      </dxf>
    </rfmt>
    <rfmt sheetId="2" sqref="K284" start="0" length="0">
      <dxf>
        <numFmt numFmtId="4" formatCode="#,##0.00"/>
      </dxf>
    </rfmt>
    <rfmt sheetId="2" sqref="K285" start="0" length="0">
      <dxf>
        <numFmt numFmtId="4" formatCode="#,##0.00"/>
      </dxf>
    </rfmt>
    <rfmt sheetId="2" sqref="K286" start="0" length="0">
      <dxf>
        <numFmt numFmtId="4" formatCode="#,##0.00"/>
      </dxf>
    </rfmt>
    <rfmt sheetId="2" sqref="K287" start="0" length="0">
      <dxf>
        <numFmt numFmtId="4" formatCode="#,##0.00"/>
      </dxf>
    </rfmt>
    <rfmt sheetId="2" sqref="K288" start="0" length="0">
      <dxf>
        <numFmt numFmtId="4" formatCode="#,##0.00"/>
      </dxf>
    </rfmt>
    <rfmt sheetId="2" sqref="K289" start="0" length="0">
      <dxf>
        <numFmt numFmtId="4" formatCode="#,##0.00"/>
      </dxf>
    </rfmt>
    <rfmt sheetId="2" sqref="K290" start="0" length="0">
      <dxf>
        <numFmt numFmtId="4" formatCode="#,##0.00"/>
      </dxf>
    </rfmt>
    <rfmt sheetId="2" sqref="K291" start="0" length="0">
      <dxf>
        <numFmt numFmtId="4" formatCode="#,##0.00"/>
      </dxf>
    </rfmt>
    <rfmt sheetId="2" sqref="K292" start="0" length="0">
      <dxf>
        <numFmt numFmtId="4" formatCode="#,##0.00"/>
      </dxf>
    </rfmt>
    <rfmt sheetId="2" sqref="K293" start="0" length="0">
      <dxf>
        <numFmt numFmtId="4" formatCode="#,##0.00"/>
      </dxf>
    </rfmt>
    <rfmt sheetId="2" sqref="K294" start="0" length="0">
      <dxf>
        <numFmt numFmtId="4" formatCode="#,##0.00"/>
      </dxf>
    </rfmt>
    <rfmt sheetId="2" sqref="K295" start="0" length="0">
      <dxf>
        <numFmt numFmtId="4" formatCode="#,##0.00"/>
      </dxf>
    </rfmt>
    <rfmt sheetId="2" sqref="K296" start="0" length="0">
      <dxf>
        <numFmt numFmtId="4" formatCode="#,##0.00"/>
      </dxf>
    </rfmt>
    <rfmt sheetId="2" sqref="K297" start="0" length="0">
      <dxf>
        <numFmt numFmtId="4" formatCode="#,##0.00"/>
      </dxf>
    </rfmt>
    <rfmt sheetId="2" sqref="K298" start="0" length="0">
      <dxf>
        <numFmt numFmtId="4" formatCode="#,##0.00"/>
      </dxf>
    </rfmt>
    <rfmt sheetId="2" sqref="K299" start="0" length="0">
      <dxf>
        <numFmt numFmtId="4" formatCode="#,##0.00"/>
      </dxf>
    </rfmt>
    <rfmt sheetId="2" sqref="K300" start="0" length="0">
      <dxf>
        <numFmt numFmtId="4" formatCode="#,##0.00"/>
      </dxf>
    </rfmt>
    <rfmt sheetId="2" sqref="K301" start="0" length="0">
      <dxf>
        <numFmt numFmtId="4" formatCode="#,##0.00"/>
      </dxf>
    </rfmt>
    <rfmt sheetId="2" sqref="K302" start="0" length="0">
      <dxf>
        <numFmt numFmtId="4" formatCode="#,##0.00"/>
      </dxf>
    </rfmt>
    <rfmt sheetId="2" sqref="K303" start="0" length="0">
      <dxf>
        <numFmt numFmtId="4" formatCode="#,##0.00"/>
      </dxf>
    </rfmt>
    <rfmt sheetId="2" sqref="K304" start="0" length="0">
      <dxf>
        <numFmt numFmtId="4" formatCode="#,##0.00"/>
      </dxf>
    </rfmt>
    <rfmt sheetId="2" sqref="K305" start="0" length="0">
      <dxf>
        <numFmt numFmtId="4" formatCode="#,##0.00"/>
      </dxf>
    </rfmt>
    <rfmt sheetId="2" sqref="K306" start="0" length="0">
      <dxf>
        <numFmt numFmtId="4" formatCode="#,##0.00"/>
      </dxf>
    </rfmt>
    <rfmt sheetId="2" sqref="K307" start="0" length="0">
      <dxf>
        <numFmt numFmtId="4" formatCode="#,##0.00"/>
      </dxf>
    </rfmt>
    <rfmt sheetId="2" sqref="K308" start="0" length="0">
      <dxf>
        <numFmt numFmtId="4" formatCode="#,##0.00"/>
      </dxf>
    </rfmt>
    <rfmt sheetId="2" sqref="K309" start="0" length="0">
      <dxf>
        <numFmt numFmtId="4" formatCode="#,##0.00"/>
      </dxf>
    </rfmt>
    <rfmt sheetId="2" sqref="K310" start="0" length="0">
      <dxf>
        <numFmt numFmtId="4" formatCode="#,##0.00"/>
      </dxf>
    </rfmt>
    <rfmt sheetId="2" sqref="K311" start="0" length="0">
      <dxf>
        <numFmt numFmtId="4" formatCode="#,##0.00"/>
      </dxf>
    </rfmt>
    <rfmt sheetId="2" sqref="K312" start="0" length="0">
      <dxf>
        <numFmt numFmtId="4" formatCode="#,##0.00"/>
      </dxf>
    </rfmt>
    <rfmt sheetId="2" sqref="K313" start="0" length="0">
      <dxf>
        <numFmt numFmtId="4" formatCode="#,##0.00"/>
      </dxf>
    </rfmt>
    <rfmt sheetId="2" sqref="K314" start="0" length="0">
      <dxf>
        <numFmt numFmtId="4" formatCode="#,##0.00"/>
      </dxf>
    </rfmt>
    <rfmt sheetId="2" sqref="K315" start="0" length="0">
      <dxf>
        <numFmt numFmtId="4" formatCode="#,##0.00"/>
      </dxf>
    </rfmt>
    <rfmt sheetId="2" sqref="K316" start="0" length="0">
      <dxf>
        <numFmt numFmtId="4" formatCode="#,##0.00"/>
      </dxf>
    </rfmt>
    <rfmt sheetId="2" sqref="K317" start="0" length="0">
      <dxf>
        <numFmt numFmtId="4" formatCode="#,##0.00"/>
      </dxf>
    </rfmt>
    <rfmt sheetId="2" sqref="K318" start="0" length="0">
      <dxf>
        <numFmt numFmtId="4" formatCode="#,##0.00"/>
      </dxf>
    </rfmt>
    <rfmt sheetId="2" sqref="K319" start="0" length="0">
      <dxf>
        <numFmt numFmtId="4" formatCode="#,##0.00"/>
      </dxf>
    </rfmt>
    <rfmt sheetId="2" sqref="K320" start="0" length="0">
      <dxf>
        <numFmt numFmtId="4" formatCode="#,##0.00"/>
      </dxf>
    </rfmt>
    <rfmt sheetId="2" sqref="K321" start="0" length="0">
      <dxf>
        <numFmt numFmtId="4" formatCode="#,##0.00"/>
      </dxf>
    </rfmt>
    <rfmt sheetId="2" sqref="K322" start="0" length="0">
      <dxf>
        <numFmt numFmtId="4" formatCode="#,##0.00"/>
      </dxf>
    </rfmt>
    <rfmt sheetId="2" sqref="K323" start="0" length="0">
      <dxf>
        <numFmt numFmtId="4" formatCode="#,##0.00"/>
      </dxf>
    </rfmt>
    <rfmt sheetId="2" sqref="K324" start="0" length="0">
      <dxf>
        <numFmt numFmtId="4" formatCode="#,##0.00"/>
      </dxf>
    </rfmt>
    <rfmt sheetId="2" sqref="K325" start="0" length="0">
      <dxf>
        <numFmt numFmtId="4" formatCode="#,##0.00"/>
      </dxf>
    </rfmt>
    <rfmt sheetId="2" sqref="K326" start="0" length="0">
      <dxf>
        <numFmt numFmtId="4" formatCode="#,##0.00"/>
      </dxf>
    </rfmt>
    <rfmt sheetId="2" sqref="K327" start="0" length="0">
      <dxf>
        <numFmt numFmtId="4" formatCode="#,##0.00"/>
      </dxf>
    </rfmt>
    <rfmt sheetId="2" sqref="K328" start="0" length="0">
      <dxf>
        <numFmt numFmtId="4" formatCode="#,##0.00"/>
      </dxf>
    </rfmt>
    <rfmt sheetId="2" sqref="K329" start="0" length="0">
      <dxf>
        <numFmt numFmtId="4" formatCode="#,##0.00"/>
      </dxf>
    </rfmt>
    <rfmt sheetId="2" sqref="K330" start="0" length="0">
      <dxf>
        <numFmt numFmtId="4" formatCode="#,##0.00"/>
      </dxf>
    </rfmt>
    <rfmt sheetId="2" sqref="K331" start="0" length="0">
      <dxf>
        <numFmt numFmtId="4" formatCode="#,##0.00"/>
      </dxf>
    </rfmt>
    <rfmt sheetId="2" sqref="K332" start="0" length="0">
      <dxf>
        <numFmt numFmtId="4" formatCode="#,##0.00"/>
      </dxf>
    </rfmt>
    <rfmt sheetId="2" sqref="K333" start="0" length="0">
      <dxf>
        <numFmt numFmtId="4" formatCode="#,##0.00"/>
      </dxf>
    </rfmt>
    <rfmt sheetId="2" sqref="K334" start="0" length="0">
      <dxf>
        <numFmt numFmtId="4" formatCode="#,##0.00"/>
      </dxf>
    </rfmt>
    <rfmt sheetId="2" sqref="K335" start="0" length="0">
      <dxf>
        <numFmt numFmtId="4" formatCode="#,##0.00"/>
      </dxf>
    </rfmt>
    <rfmt sheetId="2" sqref="K336" start="0" length="0">
      <dxf>
        <numFmt numFmtId="4" formatCode="#,##0.00"/>
      </dxf>
    </rfmt>
    <rfmt sheetId="2" sqref="K337" start="0" length="0">
      <dxf>
        <numFmt numFmtId="4" formatCode="#,##0.00"/>
      </dxf>
    </rfmt>
    <rfmt sheetId="2" sqref="K338" start="0" length="0">
      <dxf>
        <numFmt numFmtId="4" formatCode="#,##0.00"/>
      </dxf>
    </rfmt>
    <rfmt sheetId="2" sqref="K339" start="0" length="0">
      <dxf>
        <numFmt numFmtId="4" formatCode="#,##0.00"/>
      </dxf>
    </rfmt>
    <rfmt sheetId="2" sqref="K340" start="0" length="0">
      <dxf>
        <numFmt numFmtId="4" formatCode="#,##0.00"/>
      </dxf>
    </rfmt>
    <rfmt sheetId="2" sqref="K341" start="0" length="0">
      <dxf>
        <numFmt numFmtId="4" formatCode="#,##0.00"/>
      </dxf>
    </rfmt>
    <rfmt sheetId="2" sqref="K342" start="0" length="0">
      <dxf>
        <numFmt numFmtId="4" formatCode="#,##0.00"/>
      </dxf>
    </rfmt>
    <rfmt sheetId="2" sqref="K343" start="0" length="0">
      <dxf>
        <numFmt numFmtId="4" formatCode="#,##0.00"/>
      </dxf>
    </rfmt>
    <rfmt sheetId="2" sqref="K344" start="0" length="0">
      <dxf>
        <numFmt numFmtId="4" formatCode="#,##0.00"/>
      </dxf>
    </rfmt>
    <rfmt sheetId="2" sqref="K345" start="0" length="0">
      <dxf>
        <numFmt numFmtId="4" formatCode="#,##0.00"/>
      </dxf>
    </rfmt>
    <rfmt sheetId="2" sqref="K346" start="0" length="0">
      <dxf>
        <numFmt numFmtId="4" formatCode="#,##0.00"/>
      </dxf>
    </rfmt>
    <rfmt sheetId="2" sqref="K347" start="0" length="0">
      <dxf>
        <numFmt numFmtId="4" formatCode="#,##0.00"/>
      </dxf>
    </rfmt>
    <rfmt sheetId="2" sqref="K348" start="0" length="0">
      <dxf>
        <numFmt numFmtId="4" formatCode="#,##0.00"/>
      </dxf>
    </rfmt>
    <rfmt sheetId="2" sqref="K349" start="0" length="0">
      <dxf>
        <numFmt numFmtId="4" formatCode="#,##0.00"/>
      </dxf>
    </rfmt>
    <rfmt sheetId="2" sqref="K350" start="0" length="0">
      <dxf>
        <numFmt numFmtId="4" formatCode="#,##0.00"/>
      </dxf>
    </rfmt>
    <rfmt sheetId="2" sqref="K351" start="0" length="0">
      <dxf>
        <numFmt numFmtId="4" formatCode="#,##0.00"/>
      </dxf>
    </rfmt>
    <rfmt sheetId="2" sqref="K352" start="0" length="0">
      <dxf>
        <numFmt numFmtId="4" formatCode="#,##0.00"/>
      </dxf>
    </rfmt>
    <rfmt sheetId="2" sqref="K353" start="0" length="0">
      <dxf>
        <numFmt numFmtId="4" formatCode="#,##0.00"/>
      </dxf>
    </rfmt>
    <rfmt sheetId="2" sqref="K354" start="0" length="0">
      <dxf>
        <numFmt numFmtId="4" formatCode="#,##0.00"/>
      </dxf>
    </rfmt>
    <rfmt sheetId="2" sqref="K355" start="0" length="0">
      <dxf>
        <numFmt numFmtId="4" formatCode="#,##0.00"/>
      </dxf>
    </rfmt>
    <rfmt sheetId="2" sqref="K356" start="0" length="0">
      <dxf>
        <numFmt numFmtId="4" formatCode="#,##0.00"/>
      </dxf>
    </rfmt>
    <rfmt sheetId="2" sqref="K357" start="0" length="0">
      <dxf>
        <numFmt numFmtId="4" formatCode="#,##0.00"/>
      </dxf>
    </rfmt>
    <rfmt sheetId="2" sqref="K358" start="0" length="0">
      <dxf>
        <numFmt numFmtId="4" formatCode="#,##0.00"/>
      </dxf>
    </rfmt>
    <rfmt sheetId="2" sqref="K359" start="0" length="0">
      <dxf>
        <numFmt numFmtId="4" formatCode="#,##0.00"/>
      </dxf>
    </rfmt>
    <rfmt sheetId="2" sqref="K360" start="0" length="0">
      <dxf>
        <numFmt numFmtId="4" formatCode="#,##0.00"/>
      </dxf>
    </rfmt>
    <rfmt sheetId="2" sqref="K361" start="0" length="0">
      <dxf>
        <numFmt numFmtId="4" formatCode="#,##0.00"/>
      </dxf>
    </rfmt>
    <rfmt sheetId="2" sqref="K362" start="0" length="0">
      <dxf>
        <numFmt numFmtId="4" formatCode="#,##0.00"/>
      </dxf>
    </rfmt>
    <rfmt sheetId="2" sqref="K363" start="0" length="0">
      <dxf>
        <numFmt numFmtId="4" formatCode="#,##0.00"/>
      </dxf>
    </rfmt>
    <rfmt sheetId="2" sqref="K364" start="0" length="0">
      <dxf>
        <numFmt numFmtId="4" formatCode="#,##0.00"/>
      </dxf>
    </rfmt>
    <rfmt sheetId="2" sqref="K365" start="0" length="0">
      <dxf>
        <numFmt numFmtId="4" formatCode="#,##0.00"/>
      </dxf>
    </rfmt>
    <rfmt sheetId="2" sqref="K366" start="0" length="0">
      <dxf>
        <numFmt numFmtId="4" formatCode="#,##0.00"/>
      </dxf>
    </rfmt>
    <rfmt sheetId="2" sqref="K367" start="0" length="0">
      <dxf>
        <numFmt numFmtId="4" formatCode="#,##0.00"/>
      </dxf>
    </rfmt>
    <rfmt sheetId="2" sqref="K368" start="0" length="0">
      <dxf>
        <numFmt numFmtId="4" formatCode="#,##0.00"/>
      </dxf>
    </rfmt>
    <rfmt sheetId="2" sqref="K369" start="0" length="0">
      <dxf>
        <numFmt numFmtId="4" formatCode="#,##0.00"/>
      </dxf>
    </rfmt>
    <rfmt sheetId="2" sqref="K370" start="0" length="0">
      <dxf>
        <numFmt numFmtId="4" formatCode="#,##0.00"/>
      </dxf>
    </rfmt>
    <rfmt sheetId="2" sqref="K371" start="0" length="0">
      <dxf>
        <numFmt numFmtId="4" formatCode="#,##0.00"/>
      </dxf>
    </rfmt>
    <rfmt sheetId="2" sqref="K372" start="0" length="0">
      <dxf>
        <numFmt numFmtId="4" formatCode="#,##0.00"/>
      </dxf>
    </rfmt>
    <rfmt sheetId="2" sqref="K373" start="0" length="0">
      <dxf>
        <numFmt numFmtId="4" formatCode="#,##0.00"/>
      </dxf>
    </rfmt>
    <rfmt sheetId="2" sqref="K374" start="0" length="0">
      <dxf>
        <numFmt numFmtId="4" formatCode="#,##0.00"/>
      </dxf>
    </rfmt>
    <rfmt sheetId="2" sqref="K375" start="0" length="0">
      <dxf>
        <numFmt numFmtId="4" formatCode="#,##0.00"/>
      </dxf>
    </rfmt>
    <rfmt sheetId="2" sqref="K376" start="0" length="0">
      <dxf>
        <numFmt numFmtId="4" formatCode="#,##0.00"/>
      </dxf>
    </rfmt>
    <rfmt sheetId="2" sqref="K377" start="0" length="0">
      <dxf>
        <numFmt numFmtId="4" formatCode="#,##0.00"/>
      </dxf>
    </rfmt>
    <rfmt sheetId="2" sqref="K378" start="0" length="0">
      <dxf>
        <numFmt numFmtId="4" formatCode="#,##0.00"/>
      </dxf>
    </rfmt>
    <rfmt sheetId="2" sqref="K379" start="0" length="0">
      <dxf>
        <font>
          <b/>
          <name val="Times New Roman"/>
          <scheme val="none"/>
        </font>
        <numFmt numFmtId="4" formatCode="#,##0.00"/>
      </dxf>
    </rfmt>
    <rfmt sheetId="2" sqref="K380" start="0" length="0">
      <dxf>
        <numFmt numFmtId="4" formatCode="#,##0.00"/>
      </dxf>
    </rfmt>
    <rfmt sheetId="2" sqref="K381" start="0" length="0">
      <dxf>
        <numFmt numFmtId="4" formatCode="#,##0.00"/>
      </dxf>
    </rfmt>
    <rfmt sheetId="2" sqref="K382" start="0" length="0">
      <dxf>
        <numFmt numFmtId="4" formatCode="#,##0.00"/>
      </dxf>
    </rfmt>
    <rfmt sheetId="2" sqref="K383" start="0" length="0">
      <dxf>
        <numFmt numFmtId="4" formatCode="#,##0.00"/>
      </dxf>
    </rfmt>
    <rfmt sheetId="2" sqref="K384" start="0" length="0">
      <dxf>
        <numFmt numFmtId="4" formatCode="#,##0.00"/>
      </dxf>
    </rfmt>
    <rfmt sheetId="2" sqref="K385" start="0" length="0">
      <dxf>
        <numFmt numFmtId="4" formatCode="#,##0.00"/>
      </dxf>
    </rfmt>
    <rfmt sheetId="2" sqref="K386" start="0" length="0">
      <dxf>
        <numFmt numFmtId="4" formatCode="#,##0.00"/>
      </dxf>
    </rfmt>
    <rfmt sheetId="2" sqref="K387" start="0" length="0">
      <dxf>
        <numFmt numFmtId="4" formatCode="#,##0.00"/>
      </dxf>
    </rfmt>
    <rfmt sheetId="2" sqref="K388" start="0" length="0">
      <dxf>
        <numFmt numFmtId="4" formatCode="#,##0.00"/>
      </dxf>
    </rfmt>
    <rfmt sheetId="2" sqref="K389" start="0" length="0">
      <dxf>
        <numFmt numFmtId="4" formatCode="#,##0.00"/>
      </dxf>
    </rfmt>
    <rfmt sheetId="2" sqref="K390" start="0" length="0">
      <dxf>
        <numFmt numFmtId="4" formatCode="#,##0.00"/>
      </dxf>
    </rfmt>
    <rfmt sheetId="2" sqref="K391" start="0" length="0">
      <dxf>
        <numFmt numFmtId="4" formatCode="#,##0.00"/>
      </dxf>
    </rfmt>
    <rfmt sheetId="2" sqref="K392" start="0" length="0">
      <dxf>
        <numFmt numFmtId="4" formatCode="#,##0.00"/>
      </dxf>
    </rfmt>
    <rfmt sheetId="2" sqref="K393" start="0" length="0">
      <dxf>
        <numFmt numFmtId="4" formatCode="#,##0.00"/>
      </dxf>
    </rfmt>
    <rfmt sheetId="2" sqref="K394" start="0" length="0">
      <dxf>
        <numFmt numFmtId="4" formatCode="#,##0.00"/>
      </dxf>
    </rfmt>
    <rfmt sheetId="2" sqref="K395" start="0" length="0">
      <dxf>
        <numFmt numFmtId="4" formatCode="#,##0.00"/>
      </dxf>
    </rfmt>
    <rfmt sheetId="2" sqref="K396" start="0" length="0">
      <dxf>
        <numFmt numFmtId="4" formatCode="#,##0.00"/>
      </dxf>
    </rfmt>
    <rfmt sheetId="2" sqref="K397" start="0" length="0">
      <dxf>
        <numFmt numFmtId="4" formatCode="#,##0.00"/>
      </dxf>
    </rfmt>
    <rfmt sheetId="2" sqref="K398" start="0" length="0">
      <dxf>
        <numFmt numFmtId="4" formatCode="#,##0.00"/>
      </dxf>
    </rfmt>
    <rfmt sheetId="2" sqref="K399" start="0" length="0">
      <dxf>
        <numFmt numFmtId="4" formatCode="#,##0.00"/>
      </dxf>
    </rfmt>
    <rfmt sheetId="2" sqref="K400" start="0" length="0">
      <dxf>
        <numFmt numFmtId="4" formatCode="#,##0.00"/>
      </dxf>
    </rfmt>
    <rfmt sheetId="2" sqref="K401" start="0" length="0">
      <dxf>
        <numFmt numFmtId="4" formatCode="#,##0.00"/>
      </dxf>
    </rfmt>
    <rfmt sheetId="2" sqref="K402" start="0" length="0">
      <dxf>
        <numFmt numFmtId="4" formatCode="#,##0.00"/>
      </dxf>
    </rfmt>
    <rfmt sheetId="2" sqref="K403" start="0" length="0">
      <dxf>
        <numFmt numFmtId="4" formatCode="#,##0.00"/>
      </dxf>
    </rfmt>
    <rfmt sheetId="2" sqref="K404" start="0" length="0">
      <dxf>
        <numFmt numFmtId="4" formatCode="#,##0.00"/>
      </dxf>
    </rfmt>
    <rfmt sheetId="2" sqref="K405" start="0" length="0">
      <dxf>
        <numFmt numFmtId="4" formatCode="#,##0.00"/>
      </dxf>
    </rfmt>
    <rfmt sheetId="2" sqref="K406" start="0" length="0">
      <dxf>
        <numFmt numFmtId="4" formatCode="#,##0.00"/>
      </dxf>
    </rfmt>
    <rfmt sheetId="2" sqref="K407" start="0" length="0">
      <dxf>
        <numFmt numFmtId="4" formatCode="#,##0.00"/>
      </dxf>
    </rfmt>
    <rfmt sheetId="2" sqref="K408" start="0" length="0">
      <dxf>
        <font>
          <b/>
          <name val="Times New Roman"/>
          <scheme val="none"/>
        </font>
        <numFmt numFmtId="4" formatCode="#,##0.00"/>
      </dxf>
    </rfmt>
    <rfmt sheetId="2" sqref="K409" start="0" length="0">
      <dxf>
        <numFmt numFmtId="4" formatCode="#,##0.00"/>
      </dxf>
    </rfmt>
    <rfmt sheetId="2" sqref="K410" start="0" length="0">
      <dxf>
        <numFmt numFmtId="4" formatCode="#,##0.00"/>
      </dxf>
    </rfmt>
    <rfmt sheetId="2" sqref="K411" start="0" length="0">
      <dxf>
        <numFmt numFmtId="4" formatCode="#,##0.00"/>
      </dxf>
    </rfmt>
    <rfmt sheetId="2" sqref="K412" start="0" length="0">
      <dxf>
        <numFmt numFmtId="4" formatCode="#,##0.00"/>
      </dxf>
    </rfmt>
    <rfmt sheetId="2" sqref="K413" start="0" length="0">
      <dxf>
        <numFmt numFmtId="4" formatCode="#,##0.00"/>
      </dxf>
    </rfmt>
    <rfmt sheetId="2" sqref="K414" start="0" length="0">
      <dxf>
        <numFmt numFmtId="4" formatCode="#,##0.00"/>
      </dxf>
    </rfmt>
    <rfmt sheetId="2" sqref="K415" start="0" length="0">
      <dxf>
        <numFmt numFmtId="4" formatCode="#,##0.00"/>
      </dxf>
    </rfmt>
    <rfmt sheetId="2" sqref="K416" start="0" length="0">
      <dxf>
        <numFmt numFmtId="4" formatCode="#,##0.00"/>
      </dxf>
    </rfmt>
    <rfmt sheetId="2" sqref="K417" start="0" length="0">
      <dxf>
        <numFmt numFmtId="4" formatCode="#,##0.00"/>
      </dxf>
    </rfmt>
    <rfmt sheetId="2" sqref="K418" start="0" length="0">
      <dxf>
        <numFmt numFmtId="4" formatCode="#,##0.00"/>
      </dxf>
    </rfmt>
    <rfmt sheetId="2" sqref="K419" start="0" length="0">
      <dxf>
        <numFmt numFmtId="4" formatCode="#,##0.00"/>
      </dxf>
    </rfmt>
    <rfmt sheetId="2" sqref="K420" start="0" length="0">
      <dxf>
        <numFmt numFmtId="4" formatCode="#,##0.00"/>
      </dxf>
    </rfmt>
    <rfmt sheetId="2" sqref="K421" start="0" length="0">
      <dxf>
        <numFmt numFmtId="4" formatCode="#,##0.00"/>
      </dxf>
    </rfmt>
    <rfmt sheetId="2" sqref="K422" start="0" length="0">
      <dxf>
        <numFmt numFmtId="4" formatCode="#,##0.00"/>
      </dxf>
    </rfmt>
    <rfmt sheetId="2" sqref="K423" start="0" length="0">
      <dxf>
        <numFmt numFmtId="4" formatCode="#,##0.00"/>
      </dxf>
    </rfmt>
    <rfmt sheetId="2" sqref="K424" start="0" length="0">
      <dxf>
        <numFmt numFmtId="4" formatCode="#,##0.00"/>
      </dxf>
    </rfmt>
    <rfmt sheetId="2" sqref="K425" start="0" length="0">
      <dxf>
        <numFmt numFmtId="4" formatCode="#,##0.00"/>
      </dxf>
    </rfmt>
    <rfmt sheetId="2" sqref="K426" start="0" length="0">
      <dxf>
        <numFmt numFmtId="4" formatCode="#,##0.00"/>
      </dxf>
    </rfmt>
    <rfmt sheetId="2" sqref="K427" start="0" length="0">
      <dxf>
        <numFmt numFmtId="4" formatCode="#,##0.00"/>
      </dxf>
    </rfmt>
    <rfmt sheetId="2" sqref="K428" start="0" length="0">
      <dxf>
        <numFmt numFmtId="4" formatCode="#,##0.00"/>
      </dxf>
    </rfmt>
    <rfmt sheetId="2" sqref="K429" start="0" length="0">
      <dxf>
        <numFmt numFmtId="4" formatCode="#,##0.00"/>
      </dxf>
    </rfmt>
    <rfmt sheetId="2" sqref="K430" start="0" length="0">
      <dxf>
        <numFmt numFmtId="4" formatCode="#,##0.00"/>
      </dxf>
    </rfmt>
    <rfmt sheetId="2" sqref="K431" start="0" length="0">
      <dxf>
        <numFmt numFmtId="4" formatCode="#,##0.00"/>
      </dxf>
    </rfmt>
    <rfmt sheetId="2" sqref="K432" start="0" length="0">
      <dxf>
        <numFmt numFmtId="4" formatCode="#,##0.00"/>
      </dxf>
    </rfmt>
    <rfmt sheetId="2" sqref="K433" start="0" length="0">
      <dxf>
        <numFmt numFmtId="4" formatCode="#,##0.00"/>
      </dxf>
    </rfmt>
    <rfmt sheetId="2" sqref="K434" start="0" length="0">
      <dxf>
        <numFmt numFmtId="4" formatCode="#,##0.00"/>
      </dxf>
    </rfmt>
    <rfmt sheetId="2" sqref="K435" start="0" length="0">
      <dxf>
        <numFmt numFmtId="4" formatCode="#,##0.00"/>
      </dxf>
    </rfmt>
    <rfmt sheetId="2" sqref="K436" start="0" length="0">
      <dxf>
        <numFmt numFmtId="4" formatCode="#,##0.00"/>
      </dxf>
    </rfmt>
    <rfmt sheetId="2" sqref="K437" start="0" length="0">
      <dxf>
        <numFmt numFmtId="4" formatCode="#,##0.00"/>
      </dxf>
    </rfmt>
    <rfmt sheetId="2" sqref="K438" start="0" length="0">
      <dxf>
        <numFmt numFmtId="4" formatCode="#,##0.00"/>
      </dxf>
    </rfmt>
    <rfmt sheetId="2" sqref="K439" start="0" length="0">
      <dxf>
        <numFmt numFmtId="4" formatCode="#,##0.00"/>
      </dxf>
    </rfmt>
    <rfmt sheetId="2" sqref="K440" start="0" length="0">
      <dxf>
        <numFmt numFmtId="4" formatCode="#,##0.00"/>
      </dxf>
    </rfmt>
    <rfmt sheetId="2" sqref="K441" start="0" length="0">
      <dxf>
        <numFmt numFmtId="4" formatCode="#,##0.00"/>
      </dxf>
    </rfmt>
    <rfmt sheetId="2" sqref="K442" start="0" length="0">
      <dxf>
        <numFmt numFmtId="4" formatCode="#,##0.00"/>
      </dxf>
    </rfmt>
    <rfmt sheetId="2" sqref="K443" start="0" length="0">
      <dxf>
        <numFmt numFmtId="4" formatCode="#,##0.00"/>
      </dxf>
    </rfmt>
    <rfmt sheetId="2" sqref="K444" start="0" length="0">
      <dxf>
        <numFmt numFmtId="4" formatCode="#,##0.00"/>
      </dxf>
    </rfmt>
    <rfmt sheetId="2" sqref="K445" start="0" length="0">
      <dxf>
        <numFmt numFmtId="4" formatCode="#,##0.00"/>
      </dxf>
    </rfmt>
    <rfmt sheetId="2" sqref="K446" start="0" length="0">
      <dxf>
        <numFmt numFmtId="4" formatCode="#,##0.00"/>
      </dxf>
    </rfmt>
    <rfmt sheetId="2" sqref="K447" start="0" length="0">
      <dxf>
        <numFmt numFmtId="4" formatCode="#,##0.00"/>
      </dxf>
    </rfmt>
    <rfmt sheetId="2" sqref="K448" start="0" length="0">
      <dxf>
        <numFmt numFmtId="4" formatCode="#,##0.00"/>
      </dxf>
    </rfmt>
    <rfmt sheetId="2" sqref="K449" start="0" length="0">
      <dxf>
        <numFmt numFmtId="4" formatCode="#,##0.00"/>
      </dxf>
    </rfmt>
    <rfmt sheetId="2" sqref="K450" start="0" length="0">
      <dxf>
        <numFmt numFmtId="4" formatCode="#,##0.00"/>
      </dxf>
    </rfmt>
    <rfmt sheetId="2" sqref="K451" start="0" length="0">
      <dxf>
        <numFmt numFmtId="4" formatCode="#,##0.00"/>
      </dxf>
    </rfmt>
    <rfmt sheetId="2" sqref="K452" start="0" length="0">
      <dxf>
        <numFmt numFmtId="4" formatCode="#,##0.00"/>
      </dxf>
    </rfmt>
    <rfmt sheetId="2" sqref="K453" start="0" length="0">
      <dxf>
        <numFmt numFmtId="4" formatCode="#,##0.00"/>
      </dxf>
    </rfmt>
    <rfmt sheetId="2" sqref="K454" start="0" length="0">
      <dxf>
        <numFmt numFmtId="4" formatCode="#,##0.00"/>
      </dxf>
    </rfmt>
    <rfmt sheetId="2" sqref="K455" start="0" length="0">
      <dxf>
        <numFmt numFmtId="4" formatCode="#,##0.00"/>
      </dxf>
    </rfmt>
    <rfmt sheetId="2" sqref="K456" start="0" length="0">
      <dxf>
        <numFmt numFmtId="4" formatCode="#,##0.00"/>
      </dxf>
    </rfmt>
    <rfmt sheetId="2" sqref="K457" start="0" length="0">
      <dxf>
        <numFmt numFmtId="4" formatCode="#,##0.00"/>
      </dxf>
    </rfmt>
    <rfmt sheetId="2" sqref="K458" start="0" length="0">
      <dxf>
        <numFmt numFmtId="4" formatCode="#,##0.00"/>
      </dxf>
    </rfmt>
    <rfmt sheetId="2" sqref="K459" start="0" length="0">
      <dxf>
        <numFmt numFmtId="4" formatCode="#,##0.00"/>
      </dxf>
    </rfmt>
    <rfmt sheetId="2" sqref="K460" start="0" length="0">
      <dxf>
        <numFmt numFmtId="4" formatCode="#,##0.00"/>
      </dxf>
    </rfmt>
    <rfmt sheetId="2" sqref="K461" start="0" length="0">
      <dxf>
        <numFmt numFmtId="4" formatCode="#,##0.00"/>
      </dxf>
    </rfmt>
    <rfmt sheetId="2" sqref="K462" start="0" length="0">
      <dxf>
        <numFmt numFmtId="4" formatCode="#,##0.00"/>
      </dxf>
    </rfmt>
    <rfmt sheetId="2" sqref="K463" start="0" length="0">
      <dxf>
        <numFmt numFmtId="4" formatCode="#,##0.00"/>
      </dxf>
    </rfmt>
    <rfmt sheetId="2" sqref="K464" start="0" length="0">
      <dxf>
        <font>
          <b/>
          <name val="Times New Roman"/>
          <scheme val="none"/>
        </font>
        <numFmt numFmtId="4" formatCode="#,##0.00"/>
      </dxf>
    </rfmt>
    <rfmt sheetId="2" sqref="K465" start="0" length="0">
      <dxf>
        <numFmt numFmtId="4" formatCode="#,##0.00"/>
      </dxf>
    </rfmt>
    <rfmt sheetId="2" sqref="K466" start="0" length="0">
      <dxf>
        <numFmt numFmtId="4" formatCode="#,##0.00"/>
      </dxf>
    </rfmt>
    <rfmt sheetId="2" sqref="K467" start="0" length="0">
      <dxf>
        <numFmt numFmtId="4" formatCode="#,##0.00"/>
      </dxf>
    </rfmt>
    <rfmt sheetId="2" sqref="K468" start="0" length="0">
      <dxf>
        <numFmt numFmtId="4" formatCode="#,##0.00"/>
      </dxf>
    </rfmt>
    <rfmt sheetId="2" sqref="K469" start="0" length="0">
      <dxf>
        <numFmt numFmtId="4" formatCode="#,##0.00"/>
      </dxf>
    </rfmt>
    <rfmt sheetId="2" sqref="K470" start="0" length="0">
      <dxf>
        <numFmt numFmtId="4" formatCode="#,##0.00"/>
      </dxf>
    </rfmt>
    <rfmt sheetId="2" sqref="K471" start="0" length="0">
      <dxf>
        <numFmt numFmtId="4" formatCode="#,##0.00"/>
      </dxf>
    </rfmt>
    <rfmt sheetId="2" sqref="K472" start="0" length="0">
      <dxf>
        <numFmt numFmtId="4" formatCode="#,##0.00"/>
      </dxf>
    </rfmt>
    <rfmt sheetId="2" sqref="K473" start="0" length="0">
      <dxf>
        <numFmt numFmtId="4" formatCode="#,##0.00"/>
      </dxf>
    </rfmt>
    <rfmt sheetId="2" sqref="K474" start="0" length="0">
      <dxf>
        <numFmt numFmtId="4" formatCode="#,##0.00"/>
      </dxf>
    </rfmt>
    <rfmt sheetId="2" sqref="K475" start="0" length="0">
      <dxf>
        <numFmt numFmtId="4" formatCode="#,##0.00"/>
      </dxf>
    </rfmt>
    <rfmt sheetId="2" sqref="K476" start="0" length="0">
      <dxf>
        <numFmt numFmtId="4" formatCode="#,##0.00"/>
      </dxf>
    </rfmt>
    <rfmt sheetId="2" sqref="K477" start="0" length="0">
      <dxf>
        <numFmt numFmtId="4" formatCode="#,##0.00"/>
      </dxf>
    </rfmt>
    <rfmt sheetId="2" sqref="K478" start="0" length="0">
      <dxf>
        <numFmt numFmtId="4" formatCode="#,##0.00"/>
      </dxf>
    </rfmt>
    <rfmt sheetId="2" sqref="K479" start="0" length="0">
      <dxf>
        <numFmt numFmtId="4" formatCode="#,##0.00"/>
      </dxf>
    </rfmt>
    <rfmt sheetId="2" sqref="K480" start="0" length="0">
      <dxf>
        <numFmt numFmtId="4" formatCode="#,##0.00"/>
      </dxf>
    </rfmt>
    <rfmt sheetId="2" sqref="K481" start="0" length="0">
      <dxf>
        <numFmt numFmtId="4" formatCode="#,##0.00"/>
      </dxf>
    </rfmt>
    <rfmt sheetId="2" sqref="K482" start="0" length="0">
      <dxf>
        <numFmt numFmtId="4" formatCode="#,##0.00"/>
      </dxf>
    </rfmt>
    <rfmt sheetId="2" sqref="K483" start="0" length="0">
      <dxf>
        <numFmt numFmtId="4" formatCode="#,##0.00"/>
      </dxf>
    </rfmt>
    <rfmt sheetId="2" sqref="K484" start="0" length="0">
      <dxf>
        <numFmt numFmtId="4" formatCode="#,##0.00"/>
      </dxf>
    </rfmt>
    <rfmt sheetId="2" sqref="K485" start="0" length="0">
      <dxf>
        <numFmt numFmtId="4" formatCode="#,##0.00"/>
      </dxf>
    </rfmt>
    <rfmt sheetId="2" sqref="K486" start="0" length="0">
      <dxf>
        <numFmt numFmtId="4" formatCode="#,##0.00"/>
      </dxf>
    </rfmt>
    <rfmt sheetId="2" sqref="K487" start="0" length="0">
      <dxf>
        <numFmt numFmtId="4" formatCode="#,##0.00"/>
      </dxf>
    </rfmt>
    <rfmt sheetId="2" sqref="K488" start="0" length="0">
      <dxf>
        <numFmt numFmtId="4" formatCode="#,##0.00"/>
      </dxf>
    </rfmt>
    <rfmt sheetId="2" sqref="K489" start="0" length="0">
      <dxf>
        <numFmt numFmtId="4" formatCode="#,##0.00"/>
      </dxf>
    </rfmt>
    <rfmt sheetId="2" sqref="K490" start="0" length="0">
      <dxf>
        <numFmt numFmtId="4" formatCode="#,##0.00"/>
      </dxf>
    </rfmt>
    <rfmt sheetId="2" sqref="K491" start="0" length="0">
      <dxf>
        <numFmt numFmtId="4" formatCode="#,##0.00"/>
      </dxf>
    </rfmt>
    <rfmt sheetId="2" sqref="K492" start="0" length="0">
      <dxf>
        <numFmt numFmtId="4" formatCode="#,##0.00"/>
      </dxf>
    </rfmt>
    <rfmt sheetId="2" sqref="K493" start="0" length="0">
      <dxf>
        <numFmt numFmtId="4" formatCode="#,##0.00"/>
      </dxf>
    </rfmt>
    <rfmt sheetId="2" sqref="K494" start="0" length="0">
      <dxf>
        <numFmt numFmtId="4" formatCode="#,##0.00"/>
      </dxf>
    </rfmt>
    <rfmt sheetId="2" sqref="K495" start="0" length="0">
      <dxf>
        <numFmt numFmtId="4" formatCode="#,##0.00"/>
      </dxf>
    </rfmt>
    <rfmt sheetId="2" sqref="K496" start="0" length="0">
      <dxf>
        <numFmt numFmtId="4" formatCode="#,##0.00"/>
      </dxf>
    </rfmt>
    <rfmt sheetId="2" sqref="K497" start="0" length="0">
      <dxf>
        <numFmt numFmtId="4" formatCode="#,##0.00"/>
      </dxf>
    </rfmt>
    <rfmt sheetId="2" sqref="K498" start="0" length="0">
      <dxf>
        <numFmt numFmtId="4" formatCode="#,##0.00"/>
      </dxf>
    </rfmt>
    <rfmt sheetId="2" sqref="K499" start="0" length="0">
      <dxf>
        <numFmt numFmtId="4" formatCode="#,##0.00"/>
      </dxf>
    </rfmt>
    <rfmt sheetId="2" sqref="K500" start="0" length="0">
      <dxf>
        <font>
          <b/>
          <name val="Times New Roman"/>
          <scheme val="none"/>
        </font>
        <numFmt numFmtId="4" formatCode="#,##0.00"/>
      </dxf>
    </rfmt>
    <rfmt sheetId="2" sqref="K501" start="0" length="0">
      <dxf>
        <numFmt numFmtId="4" formatCode="#,##0.00"/>
      </dxf>
    </rfmt>
    <rfmt sheetId="2" sqref="K502" start="0" length="0">
      <dxf>
        <numFmt numFmtId="4" formatCode="#,##0.00"/>
      </dxf>
    </rfmt>
    <rfmt sheetId="2" sqref="K503" start="0" length="0">
      <dxf>
        <numFmt numFmtId="4" formatCode="#,##0.00"/>
      </dxf>
    </rfmt>
    <rfmt sheetId="2" sqref="K504" start="0" length="0">
      <dxf>
        <numFmt numFmtId="4" formatCode="#,##0.00"/>
      </dxf>
    </rfmt>
    <rfmt sheetId="2" sqref="K505" start="0" length="0">
      <dxf>
        <numFmt numFmtId="4" formatCode="#,##0.00"/>
      </dxf>
    </rfmt>
    <rfmt sheetId="2" sqref="K506" start="0" length="0">
      <dxf>
        <numFmt numFmtId="4" formatCode="#,##0.00"/>
      </dxf>
    </rfmt>
    <rfmt sheetId="2" sqref="K507" start="0" length="0">
      <dxf>
        <numFmt numFmtId="4" formatCode="#,##0.00"/>
      </dxf>
    </rfmt>
    <rfmt sheetId="2" sqref="K508" start="0" length="0">
      <dxf>
        <numFmt numFmtId="4" formatCode="#,##0.00"/>
      </dxf>
    </rfmt>
    <rfmt sheetId="2" sqref="K509" start="0" length="0">
      <dxf>
        <numFmt numFmtId="4" formatCode="#,##0.00"/>
      </dxf>
    </rfmt>
    <rfmt sheetId="2" sqref="K510" start="0" length="0">
      <dxf>
        <numFmt numFmtId="4" formatCode="#,##0.00"/>
      </dxf>
    </rfmt>
    <rfmt sheetId="2" sqref="K511" start="0" length="0">
      <dxf>
        <font>
          <b/>
          <name val="Times New Roman"/>
          <scheme val="none"/>
        </font>
        <numFmt numFmtId="4" formatCode="#,##0.00"/>
      </dxf>
    </rfmt>
    <rfmt sheetId="2" sqref="K512" start="0" length="0">
      <dxf>
        <numFmt numFmtId="4" formatCode="#,##0.00"/>
      </dxf>
    </rfmt>
    <rfmt sheetId="2" sqref="K513" start="0" length="0">
      <dxf>
        <numFmt numFmtId="4" formatCode="#,##0.00"/>
      </dxf>
    </rfmt>
    <rfmt sheetId="2" sqref="K514" start="0" length="0">
      <dxf>
        <numFmt numFmtId="4" formatCode="#,##0.00"/>
      </dxf>
    </rfmt>
    <rfmt sheetId="2" sqref="K517" start="0" length="0">
      <dxf>
        <font>
          <b/>
          <sz val="12"/>
          <name val="Times New Roman"/>
          <scheme val="none"/>
        </font>
      </dxf>
    </rfmt>
    <rfmt sheetId="2" sqref="K519" start="0" length="0">
      <dxf>
        <font>
          <b/>
          <sz val="12"/>
          <name val="Times New Roman"/>
          <scheme val="none"/>
        </font>
      </dxf>
    </rfmt>
  </rrc>
  <rrc rId="10067" sId="2" ref="K1:K1048576" action="deleteCol">
    <undo index="0" exp="area" ref3D="1" dr="$A$4:$XFD$5" dn="Заголовки_для_печати" sId="2"/>
    <undo index="0" exp="area" ref3D="1" dr="$A$4:$XFD$5" dn="Z_F8C4027D_D6CA_4157_8FAE_71E83CC44D4D_.wvu.PrintTitles" sId="2"/>
    <undo index="0" exp="area" ref3D="1" dr="$A$4:$XFD$5" dn="Z_EC1DDABA_87E5_4CA0_BDFA_3176D5C21D42_.wvu.PrintTitles" sId="2"/>
    <undo index="0" exp="area" ref3D="1" dr="$A$6:$K$515" dn="Z_F8C4027D_D6CA_4157_8FAE_71E83CC44D4D_.wvu.FilterData" sId="2"/>
    <undo index="0" exp="area" ref3D="1" dr="$A$6:$K$515" dn="Z_BF4DF944_F08E_4CFE_B0AA_35AED6912BB6_.wvu.FilterData" sId="2"/>
    <undo index="0" exp="area" ref3D="1" dr="$A$6:$K$515" dn="Z_DE0F5E73_EF4C_476D_B6AE_BFEFF57E867A_.wvu.FilterData" sId="2"/>
    <undo index="0" exp="area" ref3D="1" dr="$A$4:$XFD$5" dn="Z_DE0F5E73_EF4C_476D_B6AE_BFEFF57E867A_.wvu.PrintTitles" sId="2"/>
    <undo index="0" exp="area" ref3D="1" dr="$A$6:$K$515" dn="Z_EC1DDABA_87E5_4CA0_BDFA_3176D5C21D42_.wvu.FilterData" sId="2"/>
    <undo index="0" exp="area" ref3D="1" dr="$A$4:$XFD$5" dn="Z_B358A58E_8635_4813_99A2_4F1FD4FD075C_.wvu.PrintTitles" sId="2"/>
    <undo index="0" exp="area" ref3D="1" dr="$A$6:$K$515" dn="Z_E5E7247F_434B_4F14_8E65_113AD1B895BC_.wvu.FilterData" sId="2"/>
    <undo index="0" exp="area" ref3D="1" dr="$A$4:$XFD$5" dn="Z_354784A5_404C_43C6_9215_508293194394_.wvu.PrintTitles" sId="2"/>
    <undo index="0" exp="area" ref3D="1" dr="$A$6:$K$515" dn="Z_B1E9D3A3_6A2B_4E76_A163_C3C5D3CBC4BC_.wvu.FilterData" sId="2"/>
    <undo index="0" exp="area" ref3D="1" dr="$A$4:$XFD$5" dn="Z_6943B490_3070_4625_8DEE_85B509FE6D1B_.wvu.PrintTitles" sId="2"/>
    <undo index="0" exp="area" ref3D="1" dr="$A$6:$K$515" dn="Z_34FCE91F_37BB_4E1C_80D8_8DC0E1239857_.wvu.FilterData" sId="2"/>
    <undo index="0" exp="area" ref3D="1" dr="$A$4:$XFD$5" dn="Z_87167B54_14FD_40B4_B520_8ADAF9DCA900_.wvu.PrintTitles" sId="2"/>
    <undo index="0" exp="area" ref3D="1" dr="$A$4:$XFD$5" dn="Z_A4D09F0F_4C69_4056_BD3D_99C01656B021_.wvu.PrintTitles" sId="2"/>
    <undo index="0" exp="area" ref3D="1" dr="$A$4:$XFD$5" dn="Z_8F1248FC_EA8E_4DC7_8B97_6406CD1514A9_.wvu.PrintTitles" sId="2"/>
    <undo index="0" exp="area" ref3D="1" dr="$A$4:$XFD$5" dn="Z_34FCE91F_37BB_4E1C_80D8_8DC0E1239857_.wvu.PrintTitles" sId="2"/>
    <undo index="0" exp="area" ref3D="1" dr="$A$6:$K$515" dn="Z_87167B54_14FD_40B4_B520_8ADAF9DCA900_.wvu.FilterData" sId="2"/>
    <undo index="0" exp="area" ref3D="1" dr="$A$6:$K$515" dn="Z_B358A58E_8635_4813_99A2_4F1FD4FD075C_.wvu.FilterData" sId="2"/>
    <undo index="0" exp="area" ref3D="1" dr="$A$6:$K$515" dn="Z_354784A5_404C_43C6_9215_508293194394_.wvu.FilterData" sId="2"/>
    <undo index="0" exp="area" ref3D="1" dr="$A$4:$XFD$5" dn="Z_B1E9D3A3_6A2B_4E76_A163_C3C5D3CBC4BC_.wvu.PrintTitles" sId="2"/>
    <undo index="0" exp="area" ref3D="1" dr="$A$6:$K$515" dn="Z_8F1248FC_EA8E_4DC7_8B97_6406CD1514A9_.wvu.FilterData" sId="2"/>
    <undo index="0" exp="area" ref3D="1" dr="$A$6:$K$515" dn="_ФильтрБазыДанных" sId="2"/>
    <rfmt sheetId="2" xfDxf="1" sqref="K1:K1048576" start="0" length="0">
      <dxf>
        <font>
          <name val="Times New Roman"/>
          <scheme val="none"/>
        </font>
        <numFmt numFmtId="4" formatCode="#,##0.00"/>
        <alignment vertical="center" wrapText="1" readingOrder="0"/>
      </dxf>
    </rfmt>
    <rfmt sheetId="2" sqref="K4" start="0" length="0">
      <dxf>
        <font>
          <sz val="8"/>
          <name val="Times New Roman"/>
          <scheme val="none"/>
        </font>
      </dxf>
    </rfmt>
    <rfmt sheetId="2" sqref="K5" start="0" length="0">
      <dxf>
        <font>
          <b/>
          <sz val="12"/>
          <name val="Times New Roman"/>
          <scheme val="none"/>
        </font>
      </dxf>
    </rfmt>
    <rfmt sheetId="2" sqref="K7" start="0" length="0">
      <dxf>
        <fill>
          <patternFill patternType="solid">
            <bgColor theme="6" tint="0.59999389629810485"/>
          </patternFill>
        </fill>
      </dxf>
    </rfmt>
    <rfmt sheetId="2" sqref="K109" start="0" length="0">
      <dxf>
        <font>
          <b/>
          <name val="Times New Roman"/>
          <scheme val="none"/>
        </font>
      </dxf>
    </rfmt>
    <rfmt sheetId="2" sqref="K146" start="0" length="0">
      <dxf>
        <font>
          <b/>
          <name val="Times New Roman"/>
          <scheme val="none"/>
        </font>
      </dxf>
    </rfmt>
    <rfmt sheetId="2" sqref="K193" start="0" length="0">
      <dxf>
        <font>
          <b/>
          <name val="Times New Roman"/>
          <scheme val="none"/>
        </font>
      </dxf>
    </rfmt>
    <rfmt sheetId="2" sqref="K237" start="0" length="0">
      <dxf>
        <font>
          <b/>
          <name val="Times New Roman"/>
          <scheme val="none"/>
        </font>
      </dxf>
    </rfmt>
    <rfmt sheetId="2" sqref="K261" start="0" length="0">
      <dxf>
        <font>
          <b/>
          <name val="Times New Roman"/>
          <scheme val="none"/>
        </font>
      </dxf>
    </rfmt>
    <rfmt sheetId="2" sqref="K282" start="0" length="0">
      <dxf>
        <font>
          <b/>
          <name val="Times New Roman"/>
          <scheme val="none"/>
        </font>
      </dxf>
    </rfmt>
    <rfmt sheetId="2" sqref="K379" start="0" length="0">
      <dxf>
        <font>
          <b/>
          <name val="Times New Roman"/>
          <scheme val="none"/>
        </font>
      </dxf>
    </rfmt>
    <rfmt sheetId="2" sqref="K408" start="0" length="0">
      <dxf>
        <font>
          <b/>
          <name val="Times New Roman"/>
          <scheme val="none"/>
        </font>
      </dxf>
    </rfmt>
    <rfmt sheetId="2" sqref="K464" start="0" length="0">
      <dxf>
        <font>
          <b/>
          <name val="Times New Roman"/>
          <scheme val="none"/>
        </font>
      </dxf>
    </rfmt>
    <rfmt sheetId="2" sqref="K500" start="0" length="0">
      <dxf>
        <font>
          <b/>
          <name val="Times New Roman"/>
          <scheme val="none"/>
        </font>
      </dxf>
    </rfmt>
    <rfmt sheetId="2" sqref="K511" start="0" length="0">
      <dxf>
        <font>
          <b/>
          <name val="Times New Roman"/>
          <scheme val="none"/>
        </font>
      </dxf>
    </rfmt>
    <rfmt sheetId="2" sqref="K515" start="0" length="0">
      <dxf>
        <numFmt numFmtId="0" formatCode="General"/>
      </dxf>
    </rfmt>
    <rfmt sheetId="2" sqref="K516" start="0" length="0">
      <dxf>
        <numFmt numFmtId="0" formatCode="General"/>
      </dxf>
    </rfmt>
    <rfmt sheetId="2" sqref="K517" start="0" length="0">
      <dxf>
        <font>
          <b/>
          <sz val="12"/>
          <name val="Times New Roman"/>
          <scheme val="none"/>
        </font>
        <numFmt numFmtId="0" formatCode="General"/>
      </dxf>
    </rfmt>
    <rfmt sheetId="2" sqref="K518" start="0" length="0">
      <dxf>
        <numFmt numFmtId="0" formatCode="General"/>
      </dxf>
    </rfmt>
    <rfmt sheetId="2" sqref="K519" start="0" length="0">
      <dxf>
        <font>
          <b/>
          <sz val="12"/>
          <name val="Times New Roman"/>
          <scheme val="none"/>
        </font>
        <numFmt numFmtId="0" formatCode="General"/>
      </dxf>
    </rfmt>
    <rfmt sheetId="2" sqref="K520" start="0" length="0">
      <dxf>
        <numFmt numFmtId="0" formatCode="General"/>
      </dxf>
    </rfmt>
    <rfmt sheetId="2" sqref="K521" start="0" length="0">
      <dxf>
        <numFmt numFmtId="0" formatCode="General"/>
      </dxf>
    </rfmt>
    <rfmt sheetId="2" sqref="K522" start="0" length="0">
      <dxf>
        <numFmt numFmtId="0" formatCode="General"/>
      </dxf>
    </rfmt>
  </rrc>
  <rrc rId="10068" sId="2" ref="K1:K1048576" action="deleteCol">
    <undo index="0" exp="area" ref3D="1" dr="$A$4:$XFD$5" dn="Заголовки_для_печати" sId="2"/>
    <undo index="0" exp="area" ref3D="1" dr="$A$4:$XFD$5" dn="Z_F8C4027D_D6CA_4157_8FAE_71E83CC44D4D_.wvu.PrintTitles" sId="2"/>
    <undo index="0" exp="area" ref3D="1" dr="$A$4:$XFD$5" dn="Z_EC1DDABA_87E5_4CA0_BDFA_3176D5C21D42_.wvu.PrintTitles" sId="2"/>
    <undo index="0" exp="area" ref3D="1" dr="$A$4:$XFD$5" dn="Z_DE0F5E73_EF4C_476D_B6AE_BFEFF57E867A_.wvu.PrintTitles" sId="2"/>
    <undo index="0" exp="area" ref3D="1" dr="$A$4:$XFD$5" dn="Z_B358A58E_8635_4813_99A2_4F1FD4FD075C_.wvu.PrintTitles" sId="2"/>
    <undo index="0" exp="area" ref3D="1" dr="$A$4:$XFD$5" dn="Z_354784A5_404C_43C6_9215_508293194394_.wvu.PrintTitles" sId="2"/>
    <undo index="0" exp="area" ref3D="1" dr="$A$4:$XFD$5" dn="Z_6943B490_3070_4625_8DEE_85B509FE6D1B_.wvu.PrintTitles" sId="2"/>
    <undo index="0" exp="area" ref3D="1" dr="$A$4:$XFD$5" dn="Z_87167B54_14FD_40B4_B520_8ADAF9DCA900_.wvu.PrintTitles" sId="2"/>
    <undo index="0" exp="area" ref3D="1" dr="$A$4:$XFD$5" dn="Z_A4D09F0F_4C69_4056_BD3D_99C01656B021_.wvu.PrintTitles" sId="2"/>
    <undo index="0" exp="area" ref3D="1" dr="$A$4:$XFD$5" dn="Z_8F1248FC_EA8E_4DC7_8B97_6406CD1514A9_.wvu.PrintTitles" sId="2"/>
    <undo index="0" exp="area" ref3D="1" dr="$A$4:$XFD$5" dn="Z_34FCE91F_37BB_4E1C_80D8_8DC0E1239857_.wvu.PrintTitles" sId="2"/>
    <undo index="0" exp="area" ref3D="1" dr="$A$4:$XFD$5" dn="Z_B1E9D3A3_6A2B_4E76_A163_C3C5D3CBC4BC_.wvu.PrintTitles" sId="2"/>
    <rfmt sheetId="2" xfDxf="1" sqref="K1:K1048576" start="0" length="0">
      <dxf>
        <font>
          <name val="Times New Roman"/>
          <scheme val="none"/>
        </font>
        <alignment vertical="center" wrapText="1" readingOrder="0"/>
      </dxf>
    </rfmt>
    <rfmt sheetId="2" sqref="K4" start="0" length="0">
      <dxf>
        <font>
          <sz val="8"/>
          <name val="Times New Roman"/>
          <scheme val="none"/>
        </font>
      </dxf>
    </rfmt>
    <rfmt sheetId="2" sqref="K5" start="0" length="0">
      <dxf>
        <font>
          <b/>
          <sz val="12"/>
          <name val="Times New Roman"/>
          <scheme val="none"/>
        </font>
      </dxf>
    </rfmt>
    <rfmt sheetId="2" sqref="K7" start="0" length="0">
      <dxf>
        <fill>
          <patternFill patternType="solid">
            <bgColor theme="6" tint="0.59999389629810485"/>
          </patternFill>
        </fill>
      </dxf>
    </rfmt>
    <rfmt sheetId="2" sqref="K109" start="0" length="0">
      <dxf>
        <font>
          <b/>
          <name val="Times New Roman"/>
          <scheme val="none"/>
        </font>
      </dxf>
    </rfmt>
    <rfmt sheetId="2" sqref="K121" start="0" length="0">
      <dxf>
        <font>
          <b/>
          <name val="Times New Roman"/>
          <scheme val="none"/>
        </font>
      </dxf>
    </rfmt>
    <rfmt sheetId="2" sqref="K122" start="0" length="0">
      <dxf>
        <font>
          <b/>
          <name val="Times New Roman"/>
          <scheme val="none"/>
        </font>
      </dxf>
    </rfmt>
    <rfmt sheetId="2" sqref="K123" start="0" length="0">
      <dxf>
        <font>
          <b/>
          <name val="Times New Roman"/>
          <scheme val="none"/>
        </font>
      </dxf>
    </rfmt>
    <rfmt sheetId="2" sqref="K127" start="0" length="0">
      <dxf>
        <font>
          <b/>
          <name val="Times New Roman"/>
          <scheme val="none"/>
        </font>
      </dxf>
    </rfmt>
    <rfmt sheetId="2" sqref="K128" start="0" length="0">
      <dxf>
        <font>
          <b/>
          <name val="Times New Roman"/>
          <scheme val="none"/>
        </font>
      </dxf>
    </rfmt>
    <rfmt sheetId="2" sqref="K131" start="0" length="0">
      <dxf>
        <font>
          <b/>
          <name val="Times New Roman"/>
          <scheme val="none"/>
        </font>
      </dxf>
    </rfmt>
    <rfmt sheetId="2" sqref="K132" start="0" length="0">
      <dxf>
        <font>
          <b/>
          <name val="Times New Roman"/>
          <scheme val="none"/>
        </font>
      </dxf>
    </rfmt>
    <rfmt sheetId="2" sqref="K133" start="0" length="0">
      <dxf>
        <font>
          <b/>
          <name val="Times New Roman"/>
          <scheme val="none"/>
        </font>
      </dxf>
    </rfmt>
    <rfmt sheetId="2" sqref="K134" start="0" length="0">
      <dxf>
        <font>
          <b/>
          <name val="Times New Roman"/>
          <scheme val="none"/>
        </font>
      </dxf>
    </rfmt>
    <rfmt sheetId="2" sqref="K135" start="0" length="0">
      <dxf>
        <font>
          <b/>
          <name val="Times New Roman"/>
          <scheme val="none"/>
        </font>
      </dxf>
    </rfmt>
    <rfmt sheetId="2" sqref="K137" start="0" length="0">
      <dxf>
        <font>
          <b/>
          <name val="Times New Roman"/>
          <scheme val="none"/>
        </font>
      </dxf>
    </rfmt>
    <rfmt sheetId="2" sqref="K138" start="0" length="0">
      <dxf>
        <font>
          <b/>
          <name val="Times New Roman"/>
          <scheme val="none"/>
        </font>
      </dxf>
    </rfmt>
    <rfmt sheetId="2" sqref="K139" start="0" length="0">
      <dxf>
        <font>
          <b/>
          <name val="Times New Roman"/>
          <scheme val="none"/>
        </font>
      </dxf>
    </rfmt>
    <rfmt sheetId="2" sqref="K140" start="0" length="0">
      <dxf>
        <font>
          <b/>
          <name val="Times New Roman"/>
          <scheme val="none"/>
        </font>
      </dxf>
    </rfmt>
    <rfmt sheetId="2" sqref="K146" start="0" length="0">
      <dxf>
        <font>
          <b/>
          <name val="Times New Roman"/>
          <scheme val="none"/>
        </font>
      </dxf>
    </rfmt>
    <rfmt sheetId="2" sqref="K193" start="0" length="0">
      <dxf>
        <font>
          <b/>
          <name val="Times New Roman"/>
          <scheme val="none"/>
        </font>
      </dxf>
    </rfmt>
    <rfmt sheetId="2" sqref="K237" start="0" length="0">
      <dxf>
        <font>
          <b/>
          <name val="Times New Roman"/>
          <scheme val="none"/>
        </font>
      </dxf>
    </rfmt>
    <rfmt sheetId="2" sqref="K261" start="0" length="0">
      <dxf>
        <font>
          <b/>
          <name val="Times New Roman"/>
          <scheme val="none"/>
        </font>
      </dxf>
    </rfmt>
    <rfmt sheetId="2" sqref="K276" start="0" length="0">
      <dxf>
        <font>
          <b/>
          <name val="Times New Roman"/>
          <scheme val="none"/>
        </font>
      </dxf>
    </rfmt>
    <rfmt sheetId="2" sqref="K282" start="0" length="0">
      <dxf>
        <font>
          <b/>
          <name val="Times New Roman"/>
          <scheme val="none"/>
        </font>
      </dxf>
    </rfmt>
    <rfmt sheetId="2" sqref="K303" start="0" length="0">
      <dxf>
        <font>
          <b/>
          <name val="Times New Roman"/>
          <scheme val="none"/>
        </font>
      </dxf>
    </rfmt>
    <rfmt sheetId="2" sqref="K304" start="0" length="0">
      <dxf>
        <font>
          <b/>
          <name val="Times New Roman"/>
          <scheme val="none"/>
        </font>
      </dxf>
    </rfmt>
    <rfmt sheetId="2" sqref="K308" start="0" length="0">
      <dxf>
        <font>
          <b/>
          <name val="Times New Roman"/>
          <scheme val="none"/>
        </font>
      </dxf>
    </rfmt>
    <rfmt sheetId="2" sqref="K309" start="0" length="0">
      <dxf>
        <font>
          <b/>
          <name val="Times New Roman"/>
          <scheme val="none"/>
        </font>
      </dxf>
    </rfmt>
    <rfmt sheetId="2" sqref="K379" start="0" length="0">
      <dxf>
        <font>
          <b/>
          <name val="Times New Roman"/>
          <scheme val="none"/>
        </font>
      </dxf>
    </rfmt>
    <rfmt sheetId="2" sqref="K393" start="0" length="0">
      <dxf>
        <font>
          <b/>
          <name val="Times New Roman"/>
          <scheme val="none"/>
        </font>
      </dxf>
    </rfmt>
    <rfmt sheetId="2" sqref="K394" start="0" length="0">
      <dxf>
        <font>
          <b/>
          <name val="Times New Roman"/>
          <scheme val="none"/>
        </font>
      </dxf>
    </rfmt>
    <rfmt sheetId="2" sqref="K395" start="0" length="0">
      <dxf>
        <font>
          <b/>
          <name val="Times New Roman"/>
          <scheme val="none"/>
        </font>
      </dxf>
    </rfmt>
    <rfmt sheetId="2" sqref="K396" start="0" length="0">
      <dxf>
        <font>
          <b/>
          <name val="Times New Roman"/>
          <scheme val="none"/>
        </font>
      </dxf>
    </rfmt>
    <rfmt sheetId="2" sqref="K408" start="0" length="0">
      <dxf>
        <font>
          <b/>
          <name val="Times New Roman"/>
          <scheme val="none"/>
        </font>
      </dxf>
    </rfmt>
    <rfmt sheetId="2" sqref="K464" start="0" length="0">
      <dxf>
        <font>
          <b/>
          <name val="Times New Roman"/>
          <scheme val="none"/>
        </font>
      </dxf>
    </rfmt>
    <rfmt sheetId="2" sqref="K493" start="0" length="0">
      <dxf>
        <font>
          <b/>
          <name val="Times New Roman"/>
          <scheme val="none"/>
        </font>
      </dxf>
    </rfmt>
    <rfmt sheetId="2" sqref="K494" start="0" length="0">
      <dxf>
        <font>
          <b/>
          <name val="Times New Roman"/>
          <scheme val="none"/>
        </font>
      </dxf>
    </rfmt>
    <rfmt sheetId="2" sqref="K495" start="0" length="0">
      <dxf>
        <font>
          <b/>
          <name val="Times New Roman"/>
          <scheme val="none"/>
        </font>
      </dxf>
    </rfmt>
    <rfmt sheetId="2" sqref="K500" start="0" length="0">
      <dxf>
        <font>
          <b/>
          <name val="Times New Roman"/>
          <scheme val="none"/>
        </font>
      </dxf>
    </rfmt>
    <rfmt sheetId="2" sqref="K511" start="0" length="0">
      <dxf>
        <font>
          <b/>
          <name val="Times New Roman"/>
          <scheme val="none"/>
        </font>
      </dxf>
    </rfmt>
    <rfmt sheetId="2" sqref="K517" start="0" length="0">
      <dxf>
        <font>
          <b/>
          <sz val="12"/>
          <name val="Times New Roman"/>
          <scheme val="none"/>
        </font>
      </dxf>
    </rfmt>
    <rfmt sheetId="2" sqref="K519" start="0" length="0">
      <dxf>
        <font>
          <b/>
          <sz val="12"/>
          <name val="Times New Roman"/>
          <scheme val="none"/>
        </font>
      </dxf>
    </rfmt>
  </rrc>
  <rrc rId="10069" sId="2" ref="K1:K1048576" action="deleteCol">
    <undo index="0" exp="area" ref3D="1" dr="$A$4:$XFD$5" dn="Заголовки_для_печати" sId="2"/>
    <undo index="0" exp="area" ref3D="1" dr="$A$4:$XFD$5" dn="Z_F8C4027D_D6CA_4157_8FAE_71E83CC44D4D_.wvu.PrintTitles" sId="2"/>
    <undo index="0" exp="area" ref3D="1" dr="$A$4:$XFD$5" dn="Z_EC1DDABA_87E5_4CA0_BDFA_3176D5C21D42_.wvu.PrintTitles" sId="2"/>
    <undo index="0" exp="area" ref3D="1" dr="$A$4:$XFD$5" dn="Z_DE0F5E73_EF4C_476D_B6AE_BFEFF57E867A_.wvu.PrintTitles" sId="2"/>
    <undo index="0" exp="area" ref3D="1" dr="$A$4:$XFD$5" dn="Z_B358A58E_8635_4813_99A2_4F1FD4FD075C_.wvu.PrintTitles" sId="2"/>
    <undo index="0" exp="area" ref3D="1" dr="$A$4:$XFD$5" dn="Z_354784A5_404C_43C6_9215_508293194394_.wvu.PrintTitles" sId="2"/>
    <undo index="0" exp="area" ref3D="1" dr="$A$4:$XFD$5" dn="Z_6943B490_3070_4625_8DEE_85B509FE6D1B_.wvu.PrintTitles" sId="2"/>
    <undo index="0" exp="area" ref3D="1" dr="$A$4:$XFD$5" dn="Z_87167B54_14FD_40B4_B520_8ADAF9DCA900_.wvu.PrintTitles" sId="2"/>
    <undo index="0" exp="area" ref3D="1" dr="$A$4:$XFD$5" dn="Z_A4D09F0F_4C69_4056_BD3D_99C01656B021_.wvu.PrintTitles" sId="2"/>
    <undo index="0" exp="area" ref3D="1" dr="$A$4:$XFD$5" dn="Z_8F1248FC_EA8E_4DC7_8B97_6406CD1514A9_.wvu.PrintTitles" sId="2"/>
    <undo index="0" exp="area" ref3D="1" dr="$A$4:$XFD$5" dn="Z_34FCE91F_37BB_4E1C_80D8_8DC0E1239857_.wvu.PrintTitles" sId="2"/>
    <undo index="0" exp="area" ref3D="1" dr="$A$4:$XFD$5" dn="Z_B1E9D3A3_6A2B_4E76_A163_C3C5D3CBC4BC_.wvu.PrintTitles" sId="2"/>
    <rfmt sheetId="2" xfDxf="1" sqref="K1:K1048576" start="0" length="0">
      <dxf>
        <font>
          <name val="Times New Roman"/>
          <scheme val="none"/>
        </font>
        <alignment vertical="center" wrapText="1" readingOrder="0"/>
      </dxf>
    </rfmt>
    <rfmt sheetId="2" sqref="K4" start="0" length="0">
      <dxf>
        <font>
          <sz val="8"/>
          <name val="Times New Roman"/>
          <scheme val="none"/>
        </font>
      </dxf>
    </rfmt>
    <rfmt sheetId="2" sqref="K5" start="0" length="0">
      <dxf>
        <font>
          <b/>
          <sz val="12"/>
          <name val="Times New Roman"/>
          <scheme val="none"/>
        </font>
      </dxf>
    </rfmt>
    <rfmt sheetId="2" sqref="K7" start="0" length="0">
      <dxf>
        <fill>
          <patternFill patternType="solid">
            <bgColor theme="6" tint="0.59999389629810485"/>
          </patternFill>
        </fill>
      </dxf>
    </rfmt>
    <rfmt sheetId="2" sqref="K109" start="0" length="0">
      <dxf>
        <font>
          <b/>
          <name val="Times New Roman"/>
          <scheme val="none"/>
        </font>
      </dxf>
    </rfmt>
    <rfmt sheetId="2" sqref="K121" start="0" length="0">
      <dxf>
        <font>
          <b/>
          <name val="Times New Roman"/>
          <scheme val="none"/>
        </font>
      </dxf>
    </rfmt>
    <rfmt sheetId="2" sqref="K122" start="0" length="0">
      <dxf>
        <font>
          <b/>
          <name val="Times New Roman"/>
          <scheme val="none"/>
        </font>
      </dxf>
    </rfmt>
    <rfmt sheetId="2" sqref="K123" start="0" length="0">
      <dxf>
        <font>
          <b/>
          <name val="Times New Roman"/>
          <scheme val="none"/>
        </font>
      </dxf>
    </rfmt>
    <rfmt sheetId="2" sqref="K127" start="0" length="0">
      <dxf>
        <font>
          <b/>
          <name val="Times New Roman"/>
          <scheme val="none"/>
        </font>
      </dxf>
    </rfmt>
    <rfmt sheetId="2" sqref="K128" start="0" length="0">
      <dxf>
        <font>
          <b/>
          <name val="Times New Roman"/>
          <scheme val="none"/>
        </font>
      </dxf>
    </rfmt>
    <rfmt sheetId="2" sqref="K131" start="0" length="0">
      <dxf>
        <font>
          <b/>
          <name val="Times New Roman"/>
          <scheme val="none"/>
        </font>
      </dxf>
    </rfmt>
    <rfmt sheetId="2" sqref="K132" start="0" length="0">
      <dxf>
        <font>
          <b/>
          <name val="Times New Roman"/>
          <scheme val="none"/>
        </font>
      </dxf>
    </rfmt>
    <rfmt sheetId="2" sqref="K133" start="0" length="0">
      <dxf>
        <font>
          <b/>
          <name val="Times New Roman"/>
          <scheme val="none"/>
        </font>
      </dxf>
    </rfmt>
    <rfmt sheetId="2" sqref="K134" start="0" length="0">
      <dxf>
        <font>
          <b/>
          <name val="Times New Roman"/>
          <scheme val="none"/>
        </font>
      </dxf>
    </rfmt>
    <rfmt sheetId="2" sqref="K135" start="0" length="0">
      <dxf>
        <font>
          <b/>
          <name val="Times New Roman"/>
          <scheme val="none"/>
        </font>
      </dxf>
    </rfmt>
    <rfmt sheetId="2" sqref="K137" start="0" length="0">
      <dxf>
        <font>
          <b/>
          <name val="Times New Roman"/>
          <scheme val="none"/>
        </font>
      </dxf>
    </rfmt>
    <rfmt sheetId="2" sqref="K138" start="0" length="0">
      <dxf>
        <font>
          <b/>
          <name val="Times New Roman"/>
          <scheme val="none"/>
        </font>
      </dxf>
    </rfmt>
    <rfmt sheetId="2" sqref="K139" start="0" length="0">
      <dxf>
        <font>
          <b/>
          <name val="Times New Roman"/>
          <scheme val="none"/>
        </font>
      </dxf>
    </rfmt>
    <rfmt sheetId="2" sqref="K140" start="0" length="0">
      <dxf>
        <font>
          <b/>
          <name val="Times New Roman"/>
          <scheme val="none"/>
        </font>
      </dxf>
    </rfmt>
    <rfmt sheetId="2" sqref="K146" start="0" length="0">
      <dxf>
        <font>
          <b/>
          <name val="Times New Roman"/>
          <scheme val="none"/>
        </font>
      </dxf>
    </rfmt>
    <rfmt sheetId="2" sqref="K193" start="0" length="0">
      <dxf>
        <font>
          <b/>
          <name val="Times New Roman"/>
          <scheme val="none"/>
        </font>
      </dxf>
    </rfmt>
    <rfmt sheetId="2" sqref="K237" start="0" length="0">
      <dxf>
        <font>
          <b/>
          <name val="Times New Roman"/>
          <scheme val="none"/>
        </font>
      </dxf>
    </rfmt>
    <rfmt sheetId="2" sqref="K261" start="0" length="0">
      <dxf>
        <font>
          <b/>
          <name val="Times New Roman"/>
          <scheme val="none"/>
        </font>
      </dxf>
    </rfmt>
    <rfmt sheetId="2" sqref="K276" start="0" length="0">
      <dxf>
        <font>
          <b/>
          <name val="Times New Roman"/>
          <scheme val="none"/>
        </font>
      </dxf>
    </rfmt>
    <rfmt sheetId="2" sqref="K282" start="0" length="0">
      <dxf>
        <font>
          <b/>
          <name val="Times New Roman"/>
          <scheme val="none"/>
        </font>
      </dxf>
    </rfmt>
    <rfmt sheetId="2" sqref="K303" start="0" length="0">
      <dxf>
        <font>
          <b/>
          <name val="Times New Roman"/>
          <scheme val="none"/>
        </font>
      </dxf>
    </rfmt>
    <rfmt sheetId="2" sqref="K304" start="0" length="0">
      <dxf>
        <font>
          <b/>
          <name val="Times New Roman"/>
          <scheme val="none"/>
        </font>
      </dxf>
    </rfmt>
    <rfmt sheetId="2" sqref="K308" start="0" length="0">
      <dxf>
        <font>
          <b/>
          <name val="Times New Roman"/>
          <scheme val="none"/>
        </font>
      </dxf>
    </rfmt>
    <rfmt sheetId="2" sqref="K309" start="0" length="0">
      <dxf>
        <font>
          <b/>
          <name val="Times New Roman"/>
          <scheme val="none"/>
        </font>
      </dxf>
    </rfmt>
    <rfmt sheetId="2" sqref="K379" start="0" length="0">
      <dxf>
        <font>
          <b/>
          <name val="Times New Roman"/>
          <scheme val="none"/>
        </font>
      </dxf>
    </rfmt>
    <rfmt sheetId="2" sqref="K393" start="0" length="0">
      <dxf>
        <font>
          <b/>
          <name val="Times New Roman"/>
          <scheme val="none"/>
        </font>
      </dxf>
    </rfmt>
    <rfmt sheetId="2" sqref="K394" start="0" length="0">
      <dxf>
        <font>
          <b/>
          <name val="Times New Roman"/>
          <scheme val="none"/>
        </font>
      </dxf>
    </rfmt>
    <rfmt sheetId="2" sqref="K395" start="0" length="0">
      <dxf>
        <font>
          <b/>
          <name val="Times New Roman"/>
          <scheme val="none"/>
        </font>
      </dxf>
    </rfmt>
    <rfmt sheetId="2" sqref="K396" start="0" length="0">
      <dxf>
        <font>
          <b/>
          <name val="Times New Roman"/>
          <scheme val="none"/>
        </font>
      </dxf>
    </rfmt>
    <rfmt sheetId="2" sqref="K408" start="0" length="0">
      <dxf>
        <font>
          <b/>
          <name val="Times New Roman"/>
          <scheme val="none"/>
        </font>
      </dxf>
    </rfmt>
    <rfmt sheetId="2" sqref="K464" start="0" length="0">
      <dxf>
        <font>
          <b/>
          <name val="Times New Roman"/>
          <scheme val="none"/>
        </font>
      </dxf>
    </rfmt>
    <rfmt sheetId="2" sqref="K493" start="0" length="0">
      <dxf>
        <font>
          <b/>
          <name val="Times New Roman"/>
          <scheme val="none"/>
        </font>
      </dxf>
    </rfmt>
    <rfmt sheetId="2" sqref="K494" start="0" length="0">
      <dxf>
        <font>
          <b/>
          <name val="Times New Roman"/>
          <scheme val="none"/>
        </font>
      </dxf>
    </rfmt>
    <rfmt sheetId="2" sqref="K495" start="0" length="0">
      <dxf>
        <font>
          <b/>
          <name val="Times New Roman"/>
          <scheme val="none"/>
        </font>
      </dxf>
    </rfmt>
    <rfmt sheetId="2" sqref="K500" start="0" length="0">
      <dxf>
        <font>
          <b/>
          <name val="Times New Roman"/>
          <scheme val="none"/>
        </font>
      </dxf>
    </rfmt>
    <rfmt sheetId="2" sqref="K511" start="0" length="0">
      <dxf>
        <font>
          <b/>
          <name val="Times New Roman"/>
          <scheme val="none"/>
        </font>
      </dxf>
    </rfmt>
    <rfmt sheetId="2" sqref="K517" start="0" length="0">
      <dxf>
        <font>
          <b/>
          <sz val="12"/>
          <name val="Times New Roman"/>
          <scheme val="none"/>
        </font>
      </dxf>
    </rfmt>
    <rfmt sheetId="2" sqref="K519" start="0" length="0">
      <dxf>
        <font>
          <b/>
          <sz val="12"/>
          <name val="Times New Roman"/>
          <scheme val="none"/>
        </font>
      </dxf>
    </rfmt>
  </rrc>
  <rcc rId="10070" sId="2" numFmtId="4">
    <oc r="G5">
      <f>G7+G109+G146+G193+G282+G379+G408+G464+G500+G261+G511</f>
    </oc>
    <nc r="G5">
      <v>38682027</v>
    </nc>
  </rcc>
  <rcc rId="10071" sId="2" numFmtId="4">
    <oc r="H5">
      <f>H7+H109+H146+H193+H282+H379+H408+H464+H500+H261+H511</f>
    </oc>
    <nc r="H5">
      <v>28056725.199999999</v>
    </nc>
  </rcc>
  <rcc rId="10072" sId="2" numFmtId="4">
    <oc r="I5">
      <f>I7+I109+I146+I193+I282+I379+I408+I464+I500+I261+I511</f>
    </oc>
    <nc r="I5">
      <v>10625301.799999999</v>
    </nc>
  </rcc>
  <rcc rId="10073" sId="2" numFmtId="14">
    <oc r="J5">
      <f>IF(G5=0,"-",H5/G5)</f>
    </oc>
    <nc r="J5">
      <v>0.72531682995826463</v>
    </nc>
  </rcc>
  <rcc rId="10074" sId="2" numFmtId="4">
    <oc r="G7">
      <f>G8+G14+G29+G47+G51+G68+G71</f>
    </oc>
    <nc r="G7">
      <v>3690089.9000000004</v>
    </nc>
  </rcc>
  <rcc rId="10075" sId="2" numFmtId="4">
    <oc r="H7">
      <f>H8+H14+H29+H47+H51+H68+H71</f>
    </oc>
    <nc r="H7">
      <v>2485828.5</v>
    </nc>
  </rcc>
  <rcc rId="10076" sId="2" numFmtId="4">
    <oc r="I7">
      <f>I8+I14+I29+I47+I51+I68+I71</f>
    </oc>
    <nc r="I7">
      <v>1204261.3999999999</v>
    </nc>
  </rcc>
  <rcc rId="10077" sId="2" numFmtId="14">
    <oc r="J7">
      <f>IF(G7=0,"-",H7/G7)</f>
    </oc>
    <nc r="J7">
      <v>0.67364984793459903</v>
    </nc>
  </rcc>
  <rcc rId="10078" sId="2" numFmtId="4">
    <oc r="G8">
      <f>G9</f>
    </oc>
    <nc r="G8">
      <v>13974.5</v>
    </nc>
  </rcc>
  <rcc rId="10079" sId="2" numFmtId="4">
    <oc r="H8">
      <f>H9</f>
    </oc>
    <nc r="H8">
      <v>12940.9</v>
    </nc>
  </rcc>
  <rcc rId="10080" sId="2" numFmtId="4">
    <oc r="I8">
      <f>I9</f>
    </oc>
    <nc r="I8">
      <v>1033.6000000000004</v>
    </nc>
  </rcc>
  <rcc rId="10081" sId="2" numFmtId="14">
    <oc r="J8">
      <f>IF(G8=0,"-",H8/G8)</f>
    </oc>
    <nc r="J8">
      <v>0.92603670972127805</v>
    </nc>
  </rcc>
  <rcc rId="10082" sId="2" numFmtId="4">
    <oc r="G9">
      <f>G10</f>
    </oc>
    <nc r="G9">
      <v>13974.5</v>
    </nc>
  </rcc>
  <rcc rId="10083" sId="2" numFmtId="4">
    <oc r="H9">
      <f>H10</f>
    </oc>
    <nc r="H9">
      <v>12940.9</v>
    </nc>
  </rcc>
  <rcc rId="10084" sId="2" numFmtId="4">
    <oc r="I9">
      <f>G9-H9</f>
    </oc>
    <nc r="I9">
      <v>1033.6000000000004</v>
    </nc>
  </rcc>
  <rcc rId="10085" sId="2" numFmtId="14">
    <oc r="J9">
      <f>IF(G9=0,"-",H9/G9)</f>
    </oc>
    <nc r="J9">
      <v>0.92603670972127805</v>
    </nc>
  </rcc>
  <rcc rId="10086" sId="2" numFmtId="4">
    <oc r="G10">
      <f>G11+G12+G13</f>
    </oc>
    <nc r="G10">
      <v>13974.5</v>
    </nc>
  </rcc>
  <rcc rId="10087" sId="2" numFmtId="4">
    <oc r="H10">
      <f>H11+H12+H13</f>
    </oc>
    <nc r="H10">
      <v>12940.9</v>
    </nc>
  </rcc>
  <rcc rId="10088" sId="2" numFmtId="4">
    <oc r="I10">
      <f>I11+I12+I13</f>
    </oc>
    <nc r="I10">
      <v>1033.600000000001</v>
    </nc>
  </rcc>
  <rcc rId="10089" sId="2" numFmtId="14">
    <oc r="J10">
      <f>IF(G10=0,"-",H10/G10)</f>
    </oc>
    <nc r="J10">
      <v>0.92603670972127805</v>
    </nc>
  </rcc>
  <rcc rId="10090" sId="2" numFmtId="4">
    <oc r="I11">
      <f>G11-H11</f>
    </oc>
    <nc r="I11">
      <v>801.30000000000109</v>
    </nc>
  </rcc>
  <rcc rId="10091" sId="2" numFmtId="14">
    <oc r="J11">
      <f>IF(G11=0,"-",H11/G11)</f>
    </oc>
    <nc r="J11">
      <v>0.93190625106223857</v>
    </nc>
  </rcc>
  <rcc rId="10092" sId="2" numFmtId="4">
    <oc r="I12">
      <f>G12-H12</f>
    </oc>
    <nc r="I12">
      <v>120.8</v>
    </nc>
  </rcc>
  <rcc rId="10093" sId="2" numFmtId="14">
    <oc r="J12">
      <f>IF(G12=0,"-",H12/G12)</f>
    </oc>
    <nc r="J12">
      <v>0</v>
    </nc>
  </rcc>
  <rcc rId="10094" sId="2" numFmtId="4">
    <oc r="I13">
      <f>G13-H13</f>
    </oc>
    <nc r="I13">
      <v>111.5</v>
    </nc>
  </rcc>
  <rcc rId="10095" sId="2" numFmtId="14">
    <oc r="J13">
      <f>IF(G13=0,"-",H13/G13)</f>
    </oc>
    <nc r="J13">
      <v>0.94655098029816409</v>
    </nc>
  </rcc>
  <rcc rId="10096" sId="2" numFmtId="4">
    <oc r="G14">
      <f>G15+G21+G24+G26</f>
    </oc>
    <nc r="G14">
      <v>161378.1</v>
    </nc>
  </rcc>
  <rcc rId="10097" sId="2" numFmtId="4">
    <oc r="H14">
      <f>H15+H21+H24+H26</f>
    </oc>
    <nc r="H14">
      <v>131656.9</v>
    </nc>
  </rcc>
  <rcc rId="10098" sId="2" numFmtId="4">
    <oc r="I14">
      <f>I15+I21+I24+I26</f>
    </oc>
    <nc r="I14">
      <v>29721.200000000004</v>
    </nc>
  </rcc>
  <rcc rId="10099" sId="2" numFmtId="14">
    <oc r="J14">
      <f>IF(G14=0,"-",H14/G14)</f>
    </oc>
    <nc r="J14">
      <v>0.81582878965609329</v>
    </nc>
  </rcc>
  <rcc rId="10100" sId="2" numFmtId="4">
    <oc r="G15">
      <f>G16</f>
    </oc>
    <nc r="G15">
      <v>147744.5</v>
    </nc>
  </rcc>
  <rcc rId="10101" sId="2" numFmtId="4">
    <oc r="H15">
      <f>H16</f>
    </oc>
    <nc r="H15">
      <v>122533.4</v>
    </nc>
  </rcc>
  <rcc rId="10102" sId="2" numFmtId="4">
    <oc r="I15">
      <f>G15-H15</f>
    </oc>
    <nc r="I15">
      <v>25211.100000000006</v>
    </nc>
  </rcc>
  <rcc rId="10103" sId="2" numFmtId="14">
    <oc r="J15">
      <f>IF(G15=0,"-",H15/G15)</f>
    </oc>
    <nc r="J15">
      <v>0.82936014538612257</v>
    </nc>
  </rcc>
  <rcc rId="10104" sId="2" numFmtId="4">
    <oc r="G16">
      <f>G17+G18+G19+G20</f>
    </oc>
    <nc r="G16">
      <v>147744.5</v>
    </nc>
  </rcc>
  <rcc rId="10105" sId="2" numFmtId="4">
    <oc r="H16">
      <f>H17+H18+H19+H20</f>
    </oc>
    <nc r="H16">
      <v>122533.4</v>
    </nc>
  </rcc>
  <rcc rId="10106" sId="2" numFmtId="4">
    <oc r="I16">
      <f>I17+I18+I19+I20</f>
    </oc>
    <nc r="I16">
      <v>25211.099999999995</v>
    </nc>
  </rcc>
  <rcc rId="10107" sId="2" numFmtId="14">
    <oc r="J16">
      <f>IF(G16=0,"-",H16/G16)</f>
    </oc>
    <nc r="J16">
      <v>0.82936014538612257</v>
    </nc>
  </rcc>
  <rcc rId="10108" sId="2" numFmtId="4">
    <oc r="I17">
      <f>G17-H17</f>
    </oc>
    <nc r="I17">
      <v>21288.699999999997</v>
    </nc>
  </rcc>
  <rcc rId="10109" sId="2" numFmtId="14">
    <oc r="J17">
      <f>IF(G17=0,"-",H17/G17)</f>
    </oc>
    <nc r="J17">
      <v>0.8176642642102514</v>
    </nc>
  </rcc>
  <rcc rId="10110" sId="2" numFmtId="4">
    <oc r="I18">
      <f>G18-H18</f>
    </oc>
    <nc r="I18">
      <v>1093.5999999999999</v>
    </nc>
  </rcc>
  <rcc rId="10111" sId="2" numFmtId="14">
    <oc r="J18">
      <f>IF(G18=0,"-",H18/G18)</f>
    </oc>
    <nc r="J18">
      <v>0.72594912918180676</v>
    </nc>
  </rcc>
  <rcc rId="10112" sId="2" numFmtId="4">
    <oc r="I19">
      <f>G19-H19</f>
    </oc>
    <nc r="I19">
      <v>0</v>
    </nc>
  </rcc>
  <rcc rId="10113" sId="2" numFmtId="14">
    <oc r="J19">
      <f>IF(G19=0,"-",H19/G19)</f>
    </oc>
    <nc r="J19">
      <v>1</v>
    </nc>
  </rcc>
  <rcc rId="10114" sId="2" numFmtId="4">
    <oc r="I20">
      <f>G20-H20</f>
    </oc>
    <nc r="I20">
      <v>2828.7999999999993</v>
    </nc>
  </rcc>
  <rcc rId="10115" sId="2" numFmtId="14">
    <oc r="J20">
      <f>IF(G20=0,"-",H20/G20)</f>
    </oc>
    <nc r="J20">
      <v>0.89431960399738497</v>
    </nc>
  </rcc>
  <rcc rId="10116" sId="2" numFmtId="4">
    <oc r="G21">
      <f>G22</f>
    </oc>
    <nc r="G21">
      <v>13445.2</v>
    </nc>
  </rcc>
  <rcc rId="10117" sId="2" numFmtId="4">
    <oc r="H21">
      <f>H22</f>
    </oc>
    <nc r="H21">
      <v>8935.1</v>
    </nc>
  </rcc>
  <rcc rId="10118" sId="2" numFmtId="4">
    <oc r="I21">
      <f>G21-H21</f>
    </oc>
    <nc r="I21">
      <v>4510.1000000000004</v>
    </nc>
  </rcc>
  <rcc rId="10119" sId="2" numFmtId="14">
    <oc r="J21">
      <f>IF(G21=0,"-",H21/G21)</f>
    </oc>
    <nc r="J21">
      <v>0.66455686787849944</v>
    </nc>
  </rcc>
  <rcc rId="10120" sId="2" numFmtId="4">
    <oc r="G22">
      <f>G23</f>
    </oc>
    <nc r="G22">
      <v>13445.2</v>
    </nc>
  </rcc>
  <rcc rId="10121" sId="2" numFmtId="4">
    <oc r="H22">
      <f>H23</f>
    </oc>
    <nc r="H22">
      <v>8935.1</v>
    </nc>
  </rcc>
  <rcc rId="10122" sId="2" numFmtId="4">
    <oc r="I22">
      <f>G22-H22</f>
    </oc>
    <nc r="I22">
      <v>4510.1000000000004</v>
    </nc>
  </rcc>
  <rcc rId="10123" sId="2" numFmtId="14">
    <oc r="J22">
      <f>IF(G22=0,"-",H22/G22)</f>
    </oc>
    <nc r="J22">
      <v>0.66455686787849944</v>
    </nc>
  </rcc>
  <rcc rId="10124" sId="2" numFmtId="4">
    <oc r="I23">
      <f>G23-H23</f>
    </oc>
    <nc r="I23">
      <v>4510.1000000000004</v>
    </nc>
  </rcc>
  <rcc rId="10125" sId="2" numFmtId="14">
    <oc r="J23">
      <f>IF(G23=0,"-",H23/G23)</f>
    </oc>
    <nc r="J23">
      <v>0.66455686787849944</v>
    </nc>
  </rcc>
  <rcc rId="10126" sId="2" numFmtId="4">
    <oc r="G24">
      <f>G25</f>
    </oc>
    <nc r="G24">
      <v>114.9</v>
    </nc>
  </rcc>
  <rcc rId="10127" sId="2" numFmtId="4">
    <oc r="H24">
      <f>H25</f>
    </oc>
    <nc r="H24">
      <v>114.9</v>
    </nc>
  </rcc>
  <rcc rId="10128" sId="2" numFmtId="4">
    <oc r="I24">
      <f>G24-H24</f>
    </oc>
    <nc r="I24">
      <v>0</v>
    </nc>
  </rcc>
  <rcc rId="10129" sId="2" numFmtId="14">
    <oc r="J24">
      <f>IF(G24=0,"-",H24/G24)</f>
    </oc>
    <nc r="J24">
      <v>1</v>
    </nc>
  </rcc>
  <rcc rId="10130" sId="2" numFmtId="4">
    <oc r="I25">
      <f>G25-H25</f>
    </oc>
    <nc r="I25">
      <v>0</v>
    </nc>
  </rcc>
  <rcc rId="10131" sId="2" numFmtId="14">
    <oc r="J25">
      <f>IF(G25=0,"-",H25/G25)</f>
    </oc>
    <nc r="J25">
      <v>1</v>
    </nc>
  </rcc>
  <rcc rId="10132" sId="2" numFmtId="4">
    <oc r="I26">
      <f>G26-H26</f>
    </oc>
    <nc r="I26">
      <v>0</v>
    </nc>
  </rcc>
  <rcc rId="10133" sId="2" numFmtId="14">
    <oc r="J26">
      <f>IF(G26=0,"-",H26/G26)</f>
    </oc>
    <nc r="J26">
      <v>1</v>
    </nc>
  </rcc>
  <rcc rId="10134" sId="2" numFmtId="4">
    <oc r="I27">
      <f>G27-H27</f>
    </oc>
    <nc r="I27">
      <v>0</v>
    </nc>
  </rcc>
  <rcc rId="10135" sId="2" numFmtId="14">
    <oc r="J27">
      <f>IF(G27=0,"-",H27/G27)</f>
    </oc>
    <nc r="J27">
      <v>1</v>
    </nc>
  </rcc>
  <rcc rId="10136" sId="2" numFmtId="4">
    <oc r="I28">
      <f>G28-H28</f>
    </oc>
    <nc r="I28">
      <v>0</v>
    </nc>
  </rcc>
  <rcc rId="10137" sId="2" numFmtId="14">
    <oc r="J28">
      <f>IF(G28=0,"-",H28/G28)</f>
    </oc>
    <nc r="J28">
      <v>1</v>
    </nc>
  </rcc>
  <rcc rId="10138" sId="2" numFmtId="4">
    <oc r="G29">
      <f>G30+G35+G40+G44</f>
    </oc>
    <nc r="G29">
      <v>1156156.7000000002</v>
    </nc>
  </rcc>
  <rcc rId="10139" sId="2" numFmtId="4">
    <oc r="H29">
      <f>H30+H35+H40+H44</f>
    </oc>
    <nc r="H29">
      <v>908482.60000000009</v>
    </nc>
  </rcc>
  <rcc rId="10140" sId="2" numFmtId="4">
    <oc r="I29">
      <f>I30+I35+I40+I44</f>
    </oc>
    <nc r="I29">
      <v>247674.10000000003</v>
    </nc>
  </rcc>
  <rcc rId="10141" sId="2" numFmtId="14">
    <oc r="J29">
      <f>IF(G29=0,"-",H29/G29)</f>
    </oc>
    <nc r="J29">
      <v>0.7857780870015284</v>
    </nc>
  </rcc>
  <rcc rId="10142" sId="2" numFmtId="4">
    <oc r="G30">
      <f>G31</f>
    </oc>
    <nc r="G30">
      <v>1043947.8</v>
    </nc>
  </rcc>
  <rcc rId="10143" sId="2" numFmtId="4">
    <oc r="H30">
      <f>H31</f>
    </oc>
    <nc r="H30">
      <v>821969.40000000014</v>
    </nc>
  </rcc>
  <rcc rId="10144" sId="2" numFmtId="4">
    <oc r="I30">
      <f>I31</f>
    </oc>
    <nc r="I30">
      <v>221978.40000000002</v>
    </nc>
  </rcc>
  <rcc rId="10145" sId="2" numFmtId="14">
    <oc r="J30">
      <f>IF(G30=0,"-",H30/G30)</f>
    </oc>
    <nc r="J30">
      <v>0.78736637981324364</v>
    </nc>
  </rcc>
  <rcc rId="10146" sId="2" numFmtId="4">
    <oc r="G31">
      <f>G32+G33+G34</f>
    </oc>
    <nc r="G31">
      <v>1043947.8</v>
    </nc>
  </rcc>
  <rcc rId="10147" sId="2" numFmtId="4">
    <oc r="H31">
      <f>H32+H33+H34</f>
    </oc>
    <nc r="H31">
      <v>821969.40000000014</v>
    </nc>
  </rcc>
  <rcc rId="10148" sId="2" numFmtId="4">
    <oc r="I31">
      <f>I32+I33+I34</f>
    </oc>
    <nc r="I31">
      <v>221978.40000000002</v>
    </nc>
  </rcc>
  <rcc rId="10149" sId="2" numFmtId="14">
    <oc r="J31">
      <f>IF(G31=0,"-",H31/G31)</f>
    </oc>
    <nc r="J31">
      <v>0.78736637981324364</v>
    </nc>
  </rcc>
  <rcc rId="10150" sId="2" numFmtId="4">
    <oc r="I32">
      <f>G32-H32</f>
    </oc>
    <nc r="I32">
      <v>177419.5</v>
    </nc>
  </rcc>
  <rcc rId="10151" sId="2" numFmtId="14">
    <oc r="J32">
      <f>IF(G32=0,"-",H32/G32)</f>
    </oc>
    <nc r="J32">
      <v>0.78045708661451429</v>
    </nc>
  </rcc>
  <rcc rId="10152" sId="2" numFmtId="4">
    <oc r="I33">
      <f>G33-H33</f>
    </oc>
    <nc r="I33">
      <v>9165.1000000000022</v>
    </nc>
  </rcc>
  <rcc rId="10153" sId="2" numFmtId="14">
    <oc r="J33">
      <f>IF(G33=0,"-",H33/G33)</f>
    </oc>
    <nc r="J33">
      <v>0.67127675218518768</v>
    </nc>
  </rcc>
  <rcc rId="10154" sId="2" numFmtId="4">
    <oc r="I34">
      <f>G34-H34</f>
    </oc>
    <nc r="I34">
      <v>35393.800000000017</v>
    </nc>
  </rcc>
  <rcc rId="10155" sId="2" numFmtId="14">
    <oc r="J34">
      <f>IF(G34=0,"-",H34/G34)</f>
    </oc>
    <nc r="J34">
      <v>0.82978479875499911</v>
    </nc>
  </rcc>
  <rcc rId="10156" sId="2" numFmtId="4">
    <oc r="G35">
      <f>G36</f>
    </oc>
    <nc r="G35">
      <v>105435.1</v>
    </nc>
  </rcc>
  <rcc rId="10157" sId="2" numFmtId="4">
    <oc r="H35">
      <f>H36</f>
    </oc>
    <nc r="H35">
      <v>80131.100000000006</v>
    </nc>
  </rcc>
  <rcc rId="10158" sId="2" numFmtId="4">
    <oc r="I35">
      <f>I36</f>
    </oc>
    <nc r="I35">
      <v>25304.000000000007</v>
    </nc>
  </rcc>
  <rcc rId="10159" sId="2" numFmtId="14">
    <oc r="J35">
      <f>IF(G35=0,"-",H35/G35)</f>
    </oc>
    <nc r="J35">
      <v>0.76000402143119328</v>
    </nc>
  </rcc>
  <rcc rId="10160" sId="2" numFmtId="4">
    <oc r="G36">
      <f>G38+G39+G37</f>
    </oc>
    <nc r="G36">
      <v>105435.1</v>
    </nc>
  </rcc>
  <rcc rId="10161" sId="2" numFmtId="4">
    <oc r="H36">
      <f>H38+H39+H37</f>
    </oc>
    <nc r="H36">
      <v>80131.100000000006</v>
    </nc>
  </rcc>
  <rcc rId="10162" sId="2" numFmtId="4">
    <oc r="I36">
      <f>I38+I39+I37</f>
    </oc>
    <nc r="I36">
      <v>25304.000000000007</v>
    </nc>
  </rcc>
  <rcc rId="10163" sId="2" numFmtId="14">
    <oc r="J36">
      <f>IF(G36=0,"-",H36/G36)</f>
    </oc>
    <nc r="J36">
      <v>0.76000402143119328</v>
    </nc>
  </rcc>
  <rcc rId="10164" sId="2" numFmtId="4">
    <oc r="I37">
      <f>G37-H37</f>
    </oc>
    <nc r="I37">
      <v>6317.5</v>
    </nc>
  </rcc>
  <rcc rId="10165" sId="2" numFmtId="14">
    <oc r="J37">
      <f>IF(G37=0,"-",H37/G37)</f>
    </oc>
    <nc r="J37">
      <v>0.33233637353230255</v>
    </nc>
  </rcc>
  <rcc rId="10166" sId="2" numFmtId="4">
    <oc r="I38">
      <f>G38-H38</f>
    </oc>
    <nc r="I38">
      <v>16664.400000000009</v>
    </nc>
  </rcc>
  <rcc rId="10167" sId="2" numFmtId="14">
    <oc r="J38">
      <f>IF(G38=0,"-",H38/G38)</f>
    </oc>
    <nc r="J38">
      <v>0.81077653113016968</v>
    </nc>
  </rcc>
  <rcc rId="10168" sId="2" numFmtId="4">
    <oc r="I39">
      <f>G39-H39</f>
    </oc>
    <nc r="I39">
      <v>2322.0999999999995</v>
    </nc>
  </rcc>
  <rcc rId="10169" sId="2" numFmtId="14">
    <oc r="J39">
      <f>IF(G39=0,"-",H39/G39)</f>
    </oc>
    <nc r="J39">
      <v>0.70627521914567981</v>
    </nc>
  </rcc>
  <rcc rId="10170" sId="2" numFmtId="4">
    <oc r="G40">
      <f>G41+G43</f>
    </oc>
    <nc r="G40">
      <v>1804.7</v>
    </nc>
  </rcc>
  <rcc rId="10171" sId="2" numFmtId="4">
    <oc r="H40">
      <f>H41+H43</f>
    </oc>
    <nc r="H40">
      <v>1413.2</v>
    </nc>
  </rcc>
  <rcc rId="10172" sId="2" numFmtId="4">
    <oc r="I40">
      <f>I41+I43</f>
    </oc>
    <nc r="I40">
      <v>391.5</v>
    </nc>
  </rcc>
  <rcc rId="10173" sId="2" numFmtId="14">
    <oc r="J40">
      <f>IF(G40=0,"-",H40/G40)</f>
    </oc>
    <nc r="J40">
      <v>0.78306643763506401</v>
    </nc>
  </rcc>
  <rcc rId="10174" sId="2" numFmtId="4">
    <oc r="G41">
      <f>G42</f>
    </oc>
    <nc r="G41">
      <v>1038.2</v>
    </nc>
  </rcc>
  <rcc rId="10175" sId="2" numFmtId="4">
    <oc r="H41">
      <f>H42</f>
    </oc>
    <nc r="H41">
      <v>658.2</v>
    </nc>
  </rcc>
  <rcc rId="10176" sId="2" numFmtId="4">
    <oc r="I41">
      <f>I42</f>
    </oc>
    <nc r="I41">
      <v>380</v>
    </nc>
  </rcc>
  <rcc rId="10177" sId="2" numFmtId="14">
    <oc r="J41">
      <f>IF(G41=0,"-",H41/G41)</f>
    </oc>
    <nc r="J41">
      <v>0.63398189173569641</v>
    </nc>
  </rcc>
  <rcc rId="10178" sId="2" numFmtId="4">
    <oc r="I42">
      <f>G42-H42</f>
    </oc>
    <nc r="I42">
      <v>380</v>
    </nc>
  </rcc>
  <rcc rId="10179" sId="2" numFmtId="14">
    <oc r="J42">
      <f>IF(G42=0,"-",H42/G42)</f>
    </oc>
    <nc r="J42">
      <v>0.63398189173569641</v>
    </nc>
  </rcc>
  <rcc rId="10180" sId="2" numFmtId="4">
    <oc r="I43">
      <f>G43-H43</f>
    </oc>
    <nc r="I43">
      <v>11.5</v>
    </nc>
  </rcc>
  <rcc rId="10181" sId="2" numFmtId="14">
    <oc r="J43">
      <f>IF(G43=0,"-",H43/G43)</f>
    </oc>
    <nc r="J43">
      <v>0.9849967384213959</v>
    </nc>
  </rcc>
  <rcc rId="10182" sId="2" numFmtId="4">
    <oc r="G44">
      <f>G45</f>
    </oc>
    <nc r="G44">
      <v>4969.1000000000004</v>
    </nc>
  </rcc>
  <rcc rId="10183" sId="2" numFmtId="4">
    <oc r="H44">
      <f>H45</f>
    </oc>
    <nc r="H44">
      <v>4968.8999999999996</v>
    </nc>
  </rcc>
  <rcc rId="10184" sId="2" numFmtId="4">
    <oc r="I44">
      <f>I45</f>
    </oc>
    <nc r="I44">
      <v>0.2000000000007276</v>
    </nc>
  </rcc>
  <rcc rId="10185" sId="2" numFmtId="14">
    <oc r="J44">
      <f>IF(G44=0,"-",H44/G44)</f>
    </oc>
    <nc r="J44">
      <v>0.99995975126280401</v>
    </nc>
  </rcc>
  <rcc rId="10186" sId="2" numFmtId="4">
    <oc r="G45">
      <f>G46</f>
    </oc>
    <nc r="G45">
      <v>4969.1000000000004</v>
    </nc>
  </rcc>
  <rcc rId="10187" sId="2" numFmtId="4">
    <oc r="H45">
      <f>H46</f>
    </oc>
    <nc r="H45">
      <v>4968.8999999999996</v>
    </nc>
  </rcc>
  <rcc rId="10188" sId="2" numFmtId="4">
    <oc r="I45">
      <f>I46</f>
    </oc>
    <nc r="I45">
      <v>0.2000000000007276</v>
    </nc>
  </rcc>
  <rcc rId="10189" sId="2" numFmtId="14">
    <oc r="J45">
      <f>IF(G45=0,"-",H45/G45)</f>
    </oc>
    <nc r="J45">
      <v>0.99995975126280401</v>
    </nc>
  </rcc>
  <rcc rId="10190" sId="2" numFmtId="4">
    <oc r="I46">
      <f>G46-H46</f>
    </oc>
    <nc r="I46">
      <v>0.2000000000007276</v>
    </nc>
  </rcc>
  <rcc rId="10191" sId="2" numFmtId="14">
    <oc r="J46">
      <f>IF(G46=0,"-",H46/G46)</f>
    </oc>
    <nc r="J46">
      <v>0.99995975126280401</v>
    </nc>
  </rcc>
  <rcc rId="10192" sId="2" numFmtId="4">
    <oc r="G47">
      <f>G48</f>
    </oc>
    <nc r="G47">
      <v>50.4</v>
    </nc>
  </rcc>
  <rcc rId="10193" sId="2" numFmtId="4">
    <oc r="H47">
      <f>H48</f>
    </oc>
    <nc r="H47">
      <v>50.4</v>
    </nc>
  </rcc>
  <rcc rId="10194" sId="2" numFmtId="4">
    <oc r="I47">
      <f>I48</f>
    </oc>
    <nc r="I47">
      <v>0</v>
    </nc>
  </rcc>
  <rcc rId="10195" sId="2" numFmtId="14">
    <oc r="J47">
      <f>IF(G47=0,"-",H47/G47)</f>
    </oc>
    <nc r="J47">
      <v>1</v>
    </nc>
  </rcc>
  <rcc rId="10196" sId="2" numFmtId="4">
    <oc r="G48">
      <f>G49</f>
    </oc>
    <nc r="G48">
      <v>50.4</v>
    </nc>
  </rcc>
  <rcc rId="10197" sId="2" numFmtId="4">
    <oc r="H48">
      <f>H49</f>
    </oc>
    <nc r="H48">
      <v>50.4</v>
    </nc>
  </rcc>
  <rcc rId="10198" sId="2" numFmtId="4">
    <oc r="I48">
      <f>I49</f>
    </oc>
    <nc r="I48">
      <v>0</v>
    </nc>
  </rcc>
  <rcc rId="10199" sId="2" numFmtId="14">
    <oc r="J48">
      <f>IF(G48=0,"-",H48/G48)</f>
    </oc>
    <nc r="J48">
      <v>1</v>
    </nc>
  </rcc>
  <rcc rId="10200" sId="2" numFmtId="4">
    <oc r="G49">
      <f>G50</f>
    </oc>
    <nc r="G49">
      <v>50.4</v>
    </nc>
  </rcc>
  <rcc rId="10201" sId="2" numFmtId="4">
    <oc r="H49">
      <f>H50</f>
    </oc>
    <nc r="H49">
      <v>50.4</v>
    </nc>
  </rcc>
  <rcc rId="10202" sId="2" numFmtId="4">
    <oc r="I49">
      <f>I50</f>
    </oc>
    <nc r="I49">
      <v>0</v>
    </nc>
  </rcc>
  <rcc rId="10203" sId="2" numFmtId="14">
    <oc r="J49">
      <f>IF(G49=0,"-",H49/G49)</f>
    </oc>
    <nc r="J49">
      <v>1</v>
    </nc>
  </rcc>
  <rcc rId="10204" sId="2" numFmtId="4">
    <oc r="I50">
      <f>G50-H50</f>
    </oc>
    <nc r="I50">
      <v>0</v>
    </nc>
  </rcc>
  <rcc rId="10205" sId="2" numFmtId="14">
    <oc r="J50">
      <f>IF(G50=0,"-",H50/G50)</f>
    </oc>
    <nc r="J50">
      <v>1</v>
    </nc>
  </rcc>
  <rcc rId="10206" sId="2" numFmtId="4">
    <oc r="G51">
      <f>G52+G57+G62+G65</f>
    </oc>
    <nc r="G51">
      <v>182936.6</v>
    </nc>
  </rcc>
  <rcc rId="10207" sId="2" numFmtId="4">
    <oc r="H51">
      <f>H52+H57+H62+H65</f>
    </oc>
    <nc r="H51">
      <v>154900.79999999999</v>
    </nc>
  </rcc>
  <rcc rId="10208" sId="2" numFmtId="4">
    <oc r="I51">
      <f>I52+I57+I62+I65</f>
    </oc>
    <nc r="I51">
      <v>28035.800000000003</v>
    </nc>
  </rcc>
  <rcc rId="10209" sId="2" numFmtId="14">
    <oc r="J51">
      <f>IF(G51=0,"-",H51/G51)</f>
    </oc>
    <nc r="J51">
      <v>0.84674581248366909</v>
    </nc>
  </rcc>
  <rcc rId="10210" sId="2" numFmtId="4">
    <oc r="G52">
      <f>G53</f>
    </oc>
    <nc r="G52">
      <v>159600.9</v>
    </nc>
  </rcc>
  <rcc rId="10211" sId="2" numFmtId="4">
    <oc r="H52">
      <f>H53</f>
    </oc>
    <nc r="H52">
      <v>139313.79999999999</v>
    </nc>
  </rcc>
  <rcc rId="10212" sId="2" numFmtId="4">
    <oc r="I52">
      <f>I53</f>
    </oc>
    <nc r="I52">
      <v>20287.100000000002</v>
    </nc>
  </rcc>
  <rcc rId="10213" sId="2" numFmtId="14">
    <oc r="J52">
      <f>IF(G52=0,"-",H52/G52)</f>
    </oc>
    <nc r="J52">
      <v>0.87288856140535542</v>
    </nc>
  </rcc>
  <rcc rId="10214" sId="2" numFmtId="4">
    <oc r="G53">
      <f>G54+G55+G56</f>
    </oc>
    <nc r="G53">
      <v>159600.9</v>
    </nc>
  </rcc>
  <rcc rId="10215" sId="2" numFmtId="4">
    <oc r="H53">
      <f>H54+H55+H56</f>
    </oc>
    <nc r="H53">
      <v>139313.79999999999</v>
    </nc>
  </rcc>
  <rcc rId="10216" sId="2" numFmtId="4">
    <oc r="I53">
      <f>I54+I55+I56</f>
    </oc>
    <nc r="I53">
      <v>20287.100000000002</v>
    </nc>
  </rcc>
  <rcc rId="10217" sId="2" numFmtId="14">
    <oc r="J53">
      <f>IF(G53=0,"-",H53/G53)</f>
    </oc>
    <nc r="J53">
      <v>0.87288856140535542</v>
    </nc>
  </rcc>
  <rcc rId="10218" sId="2" numFmtId="4">
    <oc r="I54">
      <f>G54-H54</f>
    </oc>
    <nc r="I54">
      <v>15017.800000000003</v>
    </nc>
  </rcc>
  <rcc rId="10219" sId="2" numFmtId="14">
    <oc r="J54">
      <f>IF(G54=0,"-",H54/G54)</f>
    </oc>
    <nc r="J54">
      <v>0.87680916897170624</v>
    </nc>
  </rcc>
  <rcc rId="10220" sId="2" numFmtId="4">
    <oc r="I55">
      <f>G55-H55</f>
    </oc>
    <nc r="I55">
      <v>971.90000000000055</v>
    </nc>
  </rcc>
  <rcc rId="10221" sId="2" numFmtId="14">
    <oc r="J55">
      <f>IF(G55=0,"-",H55/G55)</f>
    </oc>
    <nc r="J55">
      <v>0.81692661241711861</v>
    </nc>
  </rcc>
  <rcc rId="10222" sId="2" numFmtId="4">
    <oc r="I56">
      <f>G56-H56</f>
    </oc>
    <nc r="I56">
      <v>4297.3999999999978</v>
    </nc>
  </rcc>
  <rcc rId="10223" sId="2" numFmtId="14">
    <oc r="J56">
      <f>IF(G56=0,"-",H56/G56)</f>
    </oc>
    <nc r="J56">
      <v>0.86730399286095861</v>
    </nc>
  </rcc>
  <rcc rId="10224" sId="2" numFmtId="4">
    <oc r="G57">
      <f>G58</f>
    </oc>
    <nc r="G57">
      <v>23178.6</v>
    </nc>
  </rcc>
  <rcc rId="10225" sId="2" numFmtId="4">
    <oc r="H57">
      <f>H58</f>
    </oc>
    <nc r="H57">
      <v>15429.9</v>
    </nc>
  </rcc>
  <rcc rId="10226" sId="2" numFmtId="4">
    <oc r="I57">
      <f>I58</f>
    </oc>
    <nc r="I57">
      <v>7748.7000000000007</v>
    </nc>
  </rcc>
  <rcc rId="10227" sId="2" numFmtId="14">
    <oc r="J57">
      <f>IF(G57=0,"-",H57/G57)</f>
    </oc>
    <nc r="J57">
      <v>0.66569594367218043</v>
    </nc>
  </rcc>
  <rcc rId="10228" sId="2" numFmtId="4">
    <oc r="G58">
      <f>G60+G61+G59</f>
    </oc>
    <nc r="G58">
      <v>23178.6</v>
    </nc>
  </rcc>
  <rcc rId="10229" sId="2" numFmtId="4">
    <oc r="H58">
      <f>H60+H61+H59</f>
    </oc>
    <nc r="H58">
      <v>15429.9</v>
    </nc>
  </rcc>
  <rcc rId="10230" sId="2" numFmtId="4">
    <oc r="I58">
      <f>I60+I61+I59</f>
    </oc>
    <nc r="I58">
      <v>7748.7000000000007</v>
    </nc>
  </rcc>
  <rcc rId="10231" sId="2" numFmtId="14">
    <oc r="J58">
      <f>IF(G58=0,"-",H58/G58)</f>
    </oc>
    <nc r="J58">
      <v>0.66569594367218043</v>
    </nc>
  </rcc>
  <rcc rId="10232" sId="2" numFmtId="4">
    <oc r="I59">
      <f>G59-H59</f>
    </oc>
    <nc r="I59">
      <v>4920.9700000000012</v>
    </nc>
  </rcc>
  <rcc rId="10233" sId="2" numFmtId="14">
    <oc r="J59">
      <f>IF(G59=0,"-",H59/G59)</f>
    </oc>
    <nc r="J59">
      <v>0.63652297874226282</v>
    </nc>
  </rcc>
  <rcc rId="10234" sId="2" numFmtId="4">
    <oc r="I60">
      <f>G60-H60</f>
    </oc>
    <nc r="I60">
      <v>2446.91</v>
    </nc>
  </rcc>
  <rcc rId="10235" sId="2" numFmtId="14">
    <oc r="J60">
      <f>IF(G60=0,"-",H60/G60)</f>
    </oc>
    <nc r="J60">
      <v>0.71837371237843128</v>
    </nc>
  </rcc>
  <rcc rId="10236" sId="2" numFmtId="4">
    <oc r="I61">
      <f>G61-H61</f>
    </oc>
    <nc r="I61">
      <v>380.82000000000005</v>
    </nc>
  </rcc>
  <rcc rId="10237" sId="2" numFmtId="14">
    <oc r="J61">
      <f>IF(G61=0,"-",H61/G61)</f>
    </oc>
    <nc r="J61">
      <v>0.59976878612716755</v>
    </nc>
  </rcc>
  <rcc rId="10238" sId="2" numFmtId="4">
    <oc r="G62">
      <f>G63</f>
    </oc>
    <nc r="G62">
      <v>94.1</v>
    </nc>
  </rcc>
  <rcc rId="10239" sId="2" numFmtId="4">
    <oc r="H62">
      <f>H63</f>
    </oc>
    <nc r="H62">
      <v>94.1</v>
    </nc>
  </rcc>
  <rcc rId="10240" sId="2" numFmtId="4">
    <oc r="I62">
      <f>I63</f>
    </oc>
    <nc r="I62">
      <v>0</v>
    </nc>
  </rcc>
  <rcc rId="10241" sId="2" numFmtId="14">
    <oc r="J62">
      <f>IF(G62=0,"-",H62/G62)</f>
    </oc>
    <nc r="J62">
      <v>1</v>
    </nc>
  </rcc>
  <rcc rId="10242" sId="2" numFmtId="4">
    <oc r="G63">
      <f>G64</f>
    </oc>
    <nc r="G63">
      <v>94.1</v>
    </nc>
  </rcc>
  <rcc rId="10243" sId="2" numFmtId="4">
    <oc r="H63">
      <f>H64</f>
    </oc>
    <nc r="H63">
      <v>94.1</v>
    </nc>
  </rcc>
  <rcc rId="10244" sId="2" numFmtId="4">
    <oc r="I63">
      <f>I64</f>
    </oc>
    <nc r="I63">
      <v>0</v>
    </nc>
  </rcc>
  <rcc rId="10245" sId="2" numFmtId="14">
    <oc r="J63">
      <f>IF(G63=0,"-",H63/G63)</f>
    </oc>
    <nc r="J63">
      <v>1</v>
    </nc>
  </rcc>
  <rcc rId="10246" sId="2" numFmtId="4">
    <oc r="I64">
      <f>G64-H64</f>
    </oc>
    <nc r="I64">
      <v>0</v>
    </nc>
  </rcc>
  <rcc rId="10247" sId="2" numFmtId="14">
    <oc r="J64">
      <f>IF(G64=0,"-",H64/G64)</f>
    </oc>
    <nc r="J64">
      <v>1</v>
    </nc>
  </rcc>
  <rcc rId="10248" sId="2" numFmtId="4">
    <oc r="G65">
      <f>G66</f>
    </oc>
    <nc r="G65">
      <v>63</v>
    </nc>
  </rcc>
  <rcc rId="10249" sId="2" numFmtId="4">
    <oc r="H65">
      <f>H66</f>
    </oc>
    <nc r="H65">
      <v>63</v>
    </nc>
  </rcc>
  <rcc rId="10250" sId="2" numFmtId="4">
    <oc r="I65">
      <f>I66</f>
    </oc>
    <nc r="I65">
      <v>0</v>
    </nc>
  </rcc>
  <rcc rId="10251" sId="2" numFmtId="14">
    <oc r="J65">
      <f>IF(G65=0,"-",H65/G65)</f>
    </oc>
    <nc r="J65">
      <v>1</v>
    </nc>
  </rcc>
  <rcc rId="10252" sId="2" numFmtId="4">
    <oc r="G66">
      <f>G67</f>
    </oc>
    <nc r="G66">
      <v>63</v>
    </nc>
  </rcc>
  <rcc rId="10253" sId="2" numFmtId="4">
    <oc r="H66">
      <f>H67</f>
    </oc>
    <nc r="H66">
      <v>63</v>
    </nc>
  </rcc>
  <rcc rId="10254" sId="2" numFmtId="4">
    <oc r="I66">
      <f>I67</f>
    </oc>
    <nc r="I66">
      <v>0</v>
    </nc>
  </rcc>
  <rcc rId="10255" sId="2" numFmtId="14">
    <oc r="J66">
      <f>IF(G66=0,"-",H66/G66)</f>
    </oc>
    <nc r="J66">
      <v>1</v>
    </nc>
  </rcc>
  <rcc rId="10256" sId="2" numFmtId="4">
    <oc r="I67">
      <f>G67-H67</f>
    </oc>
    <nc r="I67">
      <v>0</v>
    </nc>
  </rcc>
  <rcc rId="10257" sId="2" numFmtId="14">
    <oc r="J67">
      <f>IF(G67=0,"-",H67/G67)</f>
    </oc>
    <nc r="J67">
      <v>1</v>
    </nc>
  </rcc>
  <rcc rId="10258" sId="2" numFmtId="4">
    <oc r="G68">
      <f>G69</f>
    </oc>
    <nc r="G68">
      <v>15353.8</v>
    </nc>
  </rcc>
  <rcc rId="10259" sId="2" numFmtId="4">
    <oc r="H68">
      <f>H69</f>
    </oc>
    <nc r="H68">
      <v>0</v>
    </nc>
  </rcc>
  <rcc rId="10260" sId="2" numFmtId="4">
    <oc r="I68">
      <f>I69</f>
    </oc>
    <nc r="I68">
      <v>15353.8</v>
    </nc>
  </rcc>
  <rcc rId="10261" sId="2" numFmtId="14">
    <oc r="J68">
      <f>IF(G68=0,"-",H68/G68)</f>
    </oc>
    <nc r="J68">
      <v>0</v>
    </nc>
  </rcc>
  <rcc rId="10262" sId="2" numFmtId="4">
    <oc r="G69">
      <f>G70</f>
    </oc>
    <nc r="G69">
      <v>15353.8</v>
    </nc>
  </rcc>
  <rcc rId="10263" sId="2" numFmtId="4">
    <oc r="H69">
      <f>H70</f>
    </oc>
    <nc r="H69">
      <v>0</v>
    </nc>
  </rcc>
  <rcc rId="10264" sId="2" numFmtId="4">
    <oc r="I69">
      <f>I70</f>
    </oc>
    <nc r="I69">
      <v>15353.8</v>
    </nc>
  </rcc>
  <rcc rId="10265" sId="2" numFmtId="14">
    <oc r="J69">
      <f>IF(G69=0,"-",H69/G69)</f>
    </oc>
    <nc r="J69">
      <v>0</v>
    </nc>
  </rcc>
  <rcc rId="10266" sId="2" numFmtId="4">
    <oc r="I70">
      <f>G70-H70</f>
    </oc>
    <nc r="I70">
      <v>15353.8</v>
    </nc>
  </rcc>
  <rcc rId="10267" sId="2" numFmtId="14">
    <oc r="J70">
      <f>IF(G70=0,"-",H70/G70)</f>
    </oc>
    <nc r="J70">
      <v>0</v>
    </nc>
  </rcc>
  <rcc rId="10268" sId="2" numFmtId="4">
    <oc r="G71">
      <f>G72+G81+G86+G89+G92+G99</f>
    </oc>
    <nc r="G71">
      <v>2160239.7999999998</v>
    </nc>
  </rcc>
  <rcc rId="10269" sId="2" numFmtId="4">
    <oc r="H71">
      <f>H72+H81+H86+H89+H92+H99</f>
    </oc>
    <nc r="H71">
      <v>1277796.8999999999</v>
    </nc>
  </rcc>
  <rcc rId="10270" sId="2" numFmtId="4">
    <oc r="I71">
      <f>I72+I81+I86+I89+I92+I99</f>
    </oc>
    <nc r="I71">
      <v>882442.89999999991</v>
    </nc>
  </rcc>
  <rcc rId="10271" sId="2" numFmtId="14">
    <oc r="J71">
      <f>IF(G71=0,"-",H71/G71)</f>
    </oc>
    <nc r="J71">
      <v>0.59150697066131275</v>
    </nc>
  </rcc>
  <rcc rId="10272" sId="2" numFmtId="4">
    <oc r="G72">
      <f>G73+G77</f>
    </oc>
    <nc r="G72">
      <v>409547.10000000003</v>
    </nc>
  </rcc>
  <rcc rId="10273" sId="2" numFmtId="4">
    <oc r="H72">
      <f>H73+H77</f>
    </oc>
    <nc r="H72">
      <v>344479.4</v>
    </nc>
  </rcc>
  <rcc rId="10274" sId="2" numFmtId="4">
    <oc r="I72">
      <f>I73+I77</f>
    </oc>
    <nc r="I72">
      <v>65067.700000000019</v>
    </nc>
  </rcc>
  <rcc rId="10275" sId="2" numFmtId="14">
    <oc r="J72">
      <f>IF(G72=0,"-",H72/G72)</f>
    </oc>
    <nc r="J72">
      <v>0.84112279149333491</v>
    </nc>
  </rcc>
  <rcc rId="10276" sId="2" numFmtId="4">
    <oc r="G73">
      <f>G74+G75+G76</f>
    </oc>
    <nc r="G73">
      <v>272110.7</v>
    </nc>
  </rcc>
  <rcc rId="10277" sId="2" numFmtId="4">
    <oc r="H73">
      <f>H74+H75+H76</f>
    </oc>
    <nc r="H73">
      <v>229859.1</v>
    </nc>
  </rcc>
  <rcc rId="10278" sId="2" numFmtId="4">
    <oc r="I73">
      <f>I74+I75+I76</f>
    </oc>
    <nc r="I73">
      <v>42251.600000000013</v>
    </nc>
  </rcc>
  <rcc rId="10279" sId="2" numFmtId="14">
    <oc r="J73">
      <f>IF(G73=0,"-",H73/G73)</f>
    </oc>
    <nc r="J73">
      <v>0.84472642935393571</v>
    </nc>
  </rcc>
  <rcc rId="10280" sId="2" numFmtId="4">
    <oc r="I74">
      <f>G74-H74</f>
    </oc>
    <nc r="I74">
      <v>32239.200000000012</v>
    </nc>
  </rcc>
  <rcc rId="10281" sId="2" numFmtId="14">
    <oc r="J74">
      <f>IF(G74=0,"-",H74/G74)</f>
    </oc>
    <nc r="J74">
      <v>0.84392293745869829</v>
    </nc>
  </rcc>
  <rcc rId="10282" sId="2" numFmtId="4">
    <oc r="I75">
      <f>G75-H75</f>
    </oc>
    <nc r="I75">
      <v>893.69999999999982</v>
    </nc>
  </rcc>
  <rcc rId="10283" sId="2" numFmtId="14">
    <oc r="J75">
      <f>IF(G75=0,"-",H75/G75)</f>
    </oc>
    <nc r="J75">
      <v>0.86238913525498895</v>
    </nc>
  </rcc>
  <rcc rId="10284" sId="2" numFmtId="4">
    <oc r="I76">
      <f>G76-H76</f>
    </oc>
    <nc r="I76">
      <v>9118.7000000000044</v>
    </nc>
  </rcc>
  <rcc rId="10285" sId="2" numFmtId="14">
    <oc r="J76">
      <f>IF(G76=0,"-",H76/G76)</f>
    </oc>
    <nc r="J76">
      <v>0.84559441080451359</v>
    </nc>
  </rcc>
  <rcc rId="10286" sId="2" numFmtId="4">
    <oc r="G77">
      <f>G78+G79+G80</f>
    </oc>
    <nc r="G77">
      <v>137436.40000000002</v>
    </nc>
  </rcc>
  <rcc rId="10287" sId="2" numFmtId="4">
    <oc r="H77">
      <f>H78+H79+H80</f>
    </oc>
    <nc r="H77">
      <v>114620.29999999999</v>
    </nc>
  </rcc>
  <rcc rId="10288" sId="2" numFmtId="4">
    <oc r="I77">
      <f>I78+I79+I80</f>
    </oc>
    <nc r="I77">
      <v>22816.100000000006</v>
    </nc>
  </rcc>
  <rcc rId="10289" sId="2" numFmtId="14">
    <oc r="J77">
      <f>IF(G77=0,"-",H77/G77)</f>
    </oc>
    <nc r="J77">
      <v>0.83398793914858049</v>
    </nc>
  </rcc>
  <rcc rId="10290" sId="2" numFmtId="4">
    <oc r="I78">
      <f>G78-H78</f>
    </oc>
    <nc r="I78">
      <v>16537.100000000006</v>
    </nc>
  </rcc>
  <rcc rId="10291" sId="2" numFmtId="14">
    <oc r="J78">
      <f>IF(G78=0,"-",H78/G78)</f>
    </oc>
    <nc r="J78">
      <v>0.84251145896723112</v>
    </nc>
  </rcc>
  <rcc rId="10292" sId="2" numFmtId="4">
    <oc r="I79">
      <f>G79-H79</f>
    </oc>
    <nc r="I79">
      <v>1963.6999999999998</v>
    </nc>
  </rcc>
  <rcc rId="10293" sId="2" numFmtId="14">
    <oc r="J79">
      <f>IF(G79=0,"-",H79/G79)</f>
    </oc>
    <nc r="J79">
      <v>0.48209199282624754</v>
    </nc>
  </rcc>
  <rcc rId="10294" sId="2" numFmtId="4">
    <oc r="I80">
      <f>G80-H80</f>
    </oc>
    <nc r="I80">
      <v>4315.2999999999993</v>
    </nc>
  </rcc>
  <rcc rId="10295" sId="2" numFmtId="14">
    <oc r="J80">
      <f>IF(G80=0,"-",H80/G80)</f>
    </oc>
    <nc r="J80">
      <v>0.84932453901402605</v>
    </nc>
  </rcc>
  <rcc rId="10296" sId="2" numFmtId="4">
    <oc r="G81">
      <f>G82</f>
    </oc>
    <nc r="G81">
      <v>278963.39999999997</v>
    </nc>
  </rcc>
  <rcc rId="10297" sId="2" numFmtId="4">
    <oc r="H81">
      <f>H82</f>
    </oc>
    <nc r="H81">
      <v>159248.19999999998</v>
    </nc>
  </rcc>
  <rcc rId="10298" sId="2" numFmtId="4">
    <oc r="I81">
      <f>I82</f>
    </oc>
    <nc r="I81">
      <v>119715.20000000003</v>
    </nc>
  </rcc>
  <rcc rId="10299" sId="2" numFmtId="14">
    <oc r="J81">
      <f>IF(G81=0,"-",H81/G81)</f>
    </oc>
    <nc r="J81">
      <v>0.57085696546572062</v>
    </nc>
  </rcc>
  <rcc rId="10300" sId="2" numFmtId="4">
    <oc r="G82">
      <f>G83+G84+G85</f>
    </oc>
    <nc r="G82">
      <v>278963.39999999997</v>
    </nc>
  </rcc>
  <rcc rId="10301" sId="2" numFmtId="4">
    <oc r="H82">
      <f>H83+H84+H85</f>
    </oc>
    <nc r="H82">
      <v>159248.19999999998</v>
    </nc>
  </rcc>
  <rcc rId="10302" sId="2" numFmtId="4">
    <oc r="I82">
      <f>I83+I84+I85</f>
    </oc>
    <nc r="I82">
      <v>119715.20000000003</v>
    </nc>
  </rcc>
  <rcc rId="10303" sId="2" numFmtId="14">
    <oc r="J82">
      <f>IF(G82=0,"-",H82/G82)</f>
    </oc>
    <nc r="J82">
      <v>0.57085696546572062</v>
    </nc>
  </rcc>
  <rcc rId="10304" sId="2" numFmtId="4">
    <oc r="I83">
      <f>G83-H83</f>
    </oc>
    <nc r="I83">
      <v>28305.3</v>
    </nc>
  </rcc>
  <rcc rId="10305" sId="2" numFmtId="14">
    <oc r="J83">
      <f>IF(G83=0,"-",H83/G83)</f>
    </oc>
    <nc r="J83">
      <v>3.8937800700119853E-2</v>
    </nc>
  </rcc>
  <rcc rId="10306" sId="2" numFmtId="4">
    <oc r="I84">
      <f>G84-H84</f>
    </oc>
    <nc r="I84">
      <v>90504.300000000017</v>
    </nc>
  </rcc>
  <rcc rId="10307" sId="2" numFmtId="14">
    <oc r="J84">
      <f>IF(G84=0,"-",H84/G84)</f>
    </oc>
    <nc r="J84">
      <v>0.63220951926581936</v>
    </nc>
  </rcc>
  <rcc rId="10308" sId="2" numFmtId="4">
    <oc r="I85">
      <f>G85-H85</f>
    </oc>
    <nc r="I85">
      <v>905.59999999999991</v>
    </nc>
  </rcc>
  <rcc rId="10309" sId="2" numFmtId="14">
    <oc r="J85">
      <f>IF(G85=0,"-",H85/G85)</f>
    </oc>
    <nc r="J85">
      <v>0.73640703225055304</v>
    </nc>
  </rcc>
  <rcc rId="10310" sId="2" numFmtId="4">
    <oc r="G86">
      <f>G87</f>
    </oc>
    <nc r="G86">
      <v>4853.3</v>
    </nc>
  </rcc>
  <rcc rId="10311" sId="2" numFmtId="4">
    <oc r="H86">
      <f>H87</f>
    </oc>
    <nc r="H86">
      <v>4683.3</v>
    </nc>
  </rcc>
  <rcc rId="10312" sId="2" numFmtId="4">
    <oc r="I86">
      <f>I87</f>
    </oc>
    <nc r="I86">
      <v>170</v>
    </nc>
  </rcc>
  <rcc rId="10313" sId="2" numFmtId="14">
    <oc r="J86">
      <f>IF(G86=0,"-",H86/G86)</f>
    </oc>
    <nc r="J86">
      <v>0.96497228689757486</v>
    </nc>
  </rcc>
  <rcc rId="10314" sId="2" numFmtId="4">
    <oc r="G87">
      <f>G88</f>
    </oc>
    <nc r="G87">
      <v>4853.3</v>
    </nc>
  </rcc>
  <rcc rId="10315" sId="2" numFmtId="4">
    <oc r="H87">
      <f>H88</f>
    </oc>
    <nc r="H87">
      <v>4683.3</v>
    </nc>
  </rcc>
  <rcc rId="10316" sId="2" numFmtId="4">
    <oc r="I87">
      <f>I88</f>
    </oc>
    <nc r="I87">
      <v>170</v>
    </nc>
  </rcc>
  <rcc rId="10317" sId="2" numFmtId="14">
    <oc r="J87">
      <f>IF(G87=0,"-",H87/G87)</f>
    </oc>
    <nc r="J87">
      <v>0.96497228689757486</v>
    </nc>
  </rcc>
  <rcc rId="10318" sId="2" numFmtId="4">
    <oc r="I88">
      <f>G88-H88</f>
    </oc>
    <nc r="I88">
      <v>170</v>
    </nc>
  </rcc>
  <rcc rId="10319" sId="2" numFmtId="14">
    <oc r="J88">
      <f>IF(G88=0,"-",H88/G88)</f>
    </oc>
    <nc r="J88">
      <v>0.96497228689757486</v>
    </nc>
  </rcc>
  <rcc rId="10320" sId="2" numFmtId="4">
    <oc r="G89">
      <f>G90</f>
    </oc>
    <nc r="G89">
      <v>23954.9</v>
    </nc>
  </rcc>
  <rcc rId="10321" sId="2" numFmtId="4">
    <oc r="H89">
      <f>H90</f>
    </oc>
    <nc r="H89">
      <v>4073.5</v>
    </nc>
  </rcc>
  <rcc rId="10322" sId="2" numFmtId="4">
    <oc r="I89">
      <f>I90</f>
    </oc>
    <nc r="I89">
      <v>19881.400000000001</v>
    </nc>
  </rcc>
  <rcc rId="10323" sId="2" numFmtId="14">
    <oc r="J89">
      <f>IF(G89=0,"-",H89/G89)</f>
    </oc>
    <nc r="J89">
      <v>0.1700487165465103</v>
    </nc>
  </rcc>
  <rcc rId="10324" sId="2" numFmtId="4">
    <oc r="G90">
      <f>G91</f>
    </oc>
    <nc r="G90">
      <v>23954.9</v>
    </nc>
  </rcc>
  <rcc rId="10325" sId="2" numFmtId="4">
    <oc r="H90">
      <f>H91</f>
    </oc>
    <nc r="H90">
      <v>4073.5</v>
    </nc>
  </rcc>
  <rcc rId="10326" sId="2" numFmtId="4">
    <oc r="I90">
      <f>I91</f>
    </oc>
    <nc r="I90">
      <v>19881.400000000001</v>
    </nc>
  </rcc>
  <rcc rId="10327" sId="2" numFmtId="14">
    <oc r="J90">
      <f>IF(G90=0,"-",H90/G90)</f>
    </oc>
    <nc r="J90">
      <v>0.1700487165465103</v>
    </nc>
  </rcc>
  <rcc rId="10328" sId="2" numFmtId="4">
    <oc r="I91">
      <f>G91-H91</f>
    </oc>
    <nc r="I91">
      <v>19881.400000000001</v>
    </nc>
  </rcc>
  <rcc rId="10329" sId="2" numFmtId="14">
    <oc r="J91">
      <f>IF(G91=0,"-",H91/G91)</f>
    </oc>
    <nc r="J91">
      <v>0.1700487165465103</v>
    </nc>
  </rcc>
  <rcc rId="10330" sId="2" numFmtId="4">
    <oc r="G92">
      <f>G93+G96</f>
    </oc>
    <nc r="G92">
      <v>866830.7</v>
    </nc>
  </rcc>
  <rcc rId="10331" sId="2" numFmtId="4">
    <oc r="H92">
      <f>H93+H96</f>
    </oc>
    <nc r="H92">
      <v>757876.3</v>
    </nc>
  </rcc>
  <rcc rId="10332" sId="2" numFmtId="4">
    <oc r="I92">
      <f>I93+I96</f>
    </oc>
    <nc r="I92">
      <v>108954.39999999997</v>
    </nc>
  </rcc>
  <rcc rId="10333" sId="2" numFmtId="14">
    <oc r="J92">
      <f>IF(G92=0,"-",H92/G92)</f>
    </oc>
    <nc r="J92">
      <v>0.87430717439979933</v>
    </nc>
  </rcc>
  <rcc rId="10334" sId="2" numFmtId="4">
    <oc r="G93">
      <f>G94+G95</f>
    </oc>
    <nc r="G93">
      <v>834453</v>
    </nc>
  </rcc>
  <rcc rId="10335" sId="2" numFmtId="4">
    <oc r="H93">
      <f>H94+H95</f>
    </oc>
    <nc r="H93">
      <v>733145</v>
    </nc>
  </rcc>
  <rcc rId="10336" sId="2" numFmtId="4">
    <oc r="I93">
      <f>I94+I95</f>
    </oc>
    <nc r="I93">
      <v>101307.99999999997</v>
    </nc>
  </rcc>
  <rcc rId="10337" sId="2" numFmtId="14">
    <oc r="J93">
      <f>IF(G93=0,"-",H93/G93)</f>
    </oc>
    <nc r="J93">
      <v>0.87859352174418448</v>
    </nc>
  </rcc>
  <rcc rId="10338" sId="2" numFmtId="4">
    <oc r="I94">
      <f>G94-H94</f>
    </oc>
    <nc r="I94">
      <v>100151.09999999998</v>
    </nc>
  </rcc>
  <rcc rId="10339" sId="2" numFmtId="14">
    <oc r="J94">
      <f>IF(G94=0,"-",H94/G94)</f>
    </oc>
    <nc r="J94">
      <v>0.87116542871918101</v>
    </nc>
  </rcc>
  <rcc rId="10340" sId="2" numFmtId="4">
    <oc r="I95">
      <f>G95-H95</f>
    </oc>
    <nc r="I95">
      <v>1156.9000000000015</v>
    </nc>
  </rcc>
  <rcc rId="10341" sId="2" numFmtId="14">
    <oc r="J95">
      <f>IF(G95=0,"-",H95/G95)</f>
    </oc>
    <nc r="J95">
      <v>0.97973586029321602</v>
    </nc>
  </rcc>
  <rcc rId="10342" sId="2" numFmtId="4">
    <oc r="G96">
      <f>G97+G98</f>
    </oc>
    <nc r="G96">
      <v>32377.699999999997</v>
    </nc>
  </rcc>
  <rcc rId="10343" sId="2" numFmtId="4">
    <oc r="H96">
      <f>H97+H98</f>
    </oc>
    <nc r="H96">
      <v>24731.3</v>
    </nc>
  </rcc>
  <rcc rId="10344" sId="2" numFmtId="4">
    <oc r="I96">
      <f>I97+I98</f>
    </oc>
    <nc r="I96">
      <v>7646.4</v>
    </nc>
  </rcc>
  <rcc rId="10345" sId="2" numFmtId="14">
    <oc r="J96">
      <f>IF(G96=0,"-",H96/G96)</f>
    </oc>
    <nc r="J96">
      <v>0.76383745602683328</v>
    </nc>
  </rcc>
  <rcc rId="10346" sId="2" numFmtId="4">
    <oc r="I97">
      <f>G97-H97</f>
    </oc>
    <nc r="I97">
      <v>5635.5</v>
    </nc>
  </rcc>
  <rcc rId="10347" sId="2" numFmtId="14">
    <oc r="J97">
      <f>IF(G97=0,"-",H97/G97)</f>
    </oc>
    <nc r="J97">
      <v>0.73485989047179934</v>
    </nc>
  </rcc>
  <rcc rId="10348" sId="2" numFmtId="4">
    <oc r="I98">
      <f>G98-H98</f>
    </oc>
    <nc r="I98">
      <v>2010.8999999999996</v>
    </nc>
  </rcc>
  <rcc rId="10349" sId="2" numFmtId="14">
    <oc r="J98">
      <f>IF(G98=0,"-",H98/G98)</f>
    </oc>
    <nc r="J98">
      <v>0.81921081732282053</v>
    </nc>
  </rcc>
  <rcc rId="10350" sId="2" numFmtId="4">
    <oc r="G99">
      <f>G100+G105+G103+G108</f>
    </oc>
    <nc r="G99">
      <v>576090.39999999991</v>
    </nc>
  </rcc>
  <rcc rId="10351" sId="2" numFmtId="4">
    <oc r="H99">
      <f>H100+H105+H103+H108</f>
    </oc>
    <nc r="H99">
      <v>7436.2000000000007</v>
    </nc>
  </rcc>
  <rcc rId="10352" sId="2" numFmtId="4">
    <oc r="I99">
      <f>I100+I105+I103+I108</f>
    </oc>
    <nc r="I99">
      <v>568654.19999999995</v>
    </nc>
  </rcc>
  <rcc rId="10353" sId="2" numFmtId="14">
    <oc r="J99">
      <f>IF(G99=0,"-",H99/G99)</f>
    </oc>
    <nc r="J99">
      <v>1.2908043598712983E-2</v>
    </nc>
  </rcc>
  <rcc rId="10354" sId="2" numFmtId="4">
    <oc r="G100">
      <f>G101+G102</f>
    </oc>
    <nc r="G100">
      <v>7156.5</v>
    </nc>
  </rcc>
  <rcc rId="10355" sId="2" numFmtId="4">
    <oc r="H100">
      <f>H101+H102</f>
    </oc>
    <nc r="H100">
      <v>1691.6</v>
    </nc>
  </rcc>
  <rcc rId="10356" sId="2" numFmtId="4">
    <oc r="I100">
      <f>I101+I102</f>
    </oc>
    <nc r="I100">
      <v>5464.9</v>
    </nc>
  </rcc>
  <rcc rId="10357" sId="2" numFmtId="14">
    <oc r="J100">
      <f>IF(G100=0,"-",H100/G100)</f>
    </oc>
    <nc r="J100">
      <v>0.2363725284706211</v>
    </nc>
  </rcc>
  <rcc rId="10358" sId="2" numFmtId="4">
    <oc r="I101">
      <f>G101-H101</f>
    </oc>
    <nc r="I101">
      <v>542.70000000000027</v>
    </nc>
  </rcc>
  <rcc rId="10359" sId="2" numFmtId="14">
    <oc r="J101">
      <f>IF(G101=0,"-",H101/G101)</f>
    </oc>
    <nc r="J101">
      <v>0.75710513359888998</v>
    </nc>
  </rcc>
  <rcc rId="10360" sId="2" numFmtId="4">
    <oc r="I102">
      <f>G102-H102</f>
    </oc>
    <nc r="I102">
      <v>4922.2</v>
    </nc>
  </rcc>
  <rcc rId="10361" sId="2" numFmtId="14">
    <oc r="J102">
      <f>IF(G102=0,"-",H102/G102)</f>
    </oc>
    <nc r="J102">
      <v>0</v>
    </nc>
  </rcc>
  <rcc rId="10362" sId="2" numFmtId="4">
    <oc r="G103">
      <f>G104</f>
    </oc>
    <nc r="G103">
      <v>5344.8</v>
    </nc>
  </rcc>
  <rcc rId="10363" sId="2" numFmtId="4">
    <oc r="H103">
      <f>H104</f>
    </oc>
    <nc r="H103">
      <v>3520.4</v>
    </nc>
  </rcc>
  <rcc rId="10364" sId="2" numFmtId="4">
    <oc r="I103">
      <f>I104</f>
    </oc>
    <nc r="I103">
      <v>1824.4</v>
    </nc>
  </rcc>
  <rcc rId="10365" sId="2" numFmtId="14">
    <oc r="J103">
      <f>IF(G103=0,"-",H103/G103)</f>
    </oc>
    <nc r="J103">
      <v>0.65865888340068857</v>
    </nc>
  </rcc>
  <rcc rId="10366" sId="2" numFmtId="4">
    <oc r="I104">
      <f>G104-H104</f>
    </oc>
    <nc r="I104">
      <v>1824.4</v>
    </nc>
  </rcc>
  <rcc rId="10367" sId="2" numFmtId="14">
    <oc r="J104">
      <f>IF(G104=0,"-",H104/G104)</f>
    </oc>
    <nc r="J104">
      <v>0.65865888340068857</v>
    </nc>
  </rcc>
  <rcc rId="10368" sId="2" numFmtId="4">
    <oc r="G105">
      <f>G106+G107</f>
    </oc>
    <nc r="G105">
      <v>2344.4</v>
    </nc>
  </rcc>
  <rcc rId="10369" sId="2" numFmtId="4">
    <oc r="H105">
      <f>H106+H107</f>
    </oc>
    <nc r="H105">
      <v>2224.2000000000003</v>
    </nc>
  </rcc>
  <rcc rId="10370" sId="2" numFmtId="4">
    <oc r="I105">
      <f>I106+I107</f>
    </oc>
    <nc r="I105">
      <v>120.19999999999982</v>
    </nc>
  </rcc>
  <rcc rId="10371" sId="2" numFmtId="14">
    <oc r="J105">
      <f>IF(G105=0,"-",H105/G105)</f>
    </oc>
    <nc r="J105">
      <v>0.94872888585565607</v>
    </nc>
  </rcc>
  <rcc rId="10372" sId="2" numFmtId="4">
    <oc r="I106">
      <f>G106-H106</f>
    </oc>
    <nc r="I106">
      <v>120</v>
    </nc>
  </rcc>
  <rcc rId="10373" sId="2" numFmtId="14">
    <oc r="J106">
      <f>IF(G106=0,"-",H106/G106)</f>
    </oc>
    <nc r="J106">
      <v>0.44928866452501148</v>
    </nc>
  </rcc>
  <rcc rId="10374" sId="2" numFmtId="4">
    <oc r="I107">
      <f>G107-H107</f>
    </oc>
    <nc r="I107">
      <v>0.1999999999998181</v>
    </nc>
  </rcc>
  <rcc rId="10375" sId="2" numFmtId="14">
    <oc r="J107">
      <f>IF(G107=0,"-",H107/G107)</f>
    </oc>
    <nc r="J107">
      <v>0.99990594874206451</v>
    </nc>
  </rcc>
  <rcc rId="10376" sId="2" numFmtId="4">
    <oc r="I108">
      <f>G108-H108</f>
    </oc>
    <nc r="I108">
      <v>561244.69999999995</v>
    </nc>
  </rcc>
  <rcc rId="10377" sId="2" numFmtId="14">
    <oc r="J108">
      <f>IF(G108=0,"-",H108/G108)</f>
    </oc>
    <nc r="J108">
      <v>0</v>
    </nc>
  </rcc>
  <rcc rId="10378" sId="2" numFmtId="4">
    <oc r="G109">
      <f>G110+G120+G136</f>
    </oc>
    <nc r="G109">
      <v>643947.19999999995</v>
    </nc>
  </rcc>
  <rcc rId="10379" sId="2" numFmtId="4">
    <oc r="H109">
      <f>H110+H120+H136</f>
    </oc>
    <nc r="H109">
      <v>524593</v>
    </nc>
  </rcc>
  <rcc rId="10380" sId="2" numFmtId="4">
    <oc r="I109">
      <f>I110+I120+I136</f>
    </oc>
    <nc r="I109">
      <v>119354.2</v>
    </nc>
  </rcc>
  <rcc rId="10381" sId="2" numFmtId="14">
    <oc r="J109">
      <f>IF(G109=0,"-",H109/G109)</f>
    </oc>
    <nc r="J109">
      <v>0.8146521950868022</v>
    </nc>
  </rcc>
  <rcc rId="10382" sId="2" numFmtId="4">
    <oc r="G110">
      <f>G111+G116</f>
    </oc>
    <nc r="G110">
      <v>102168.79999999999</v>
    </nc>
  </rcc>
  <rcc rId="10383" sId="2" numFmtId="4">
    <oc r="H110">
      <f>H111+H116</f>
    </oc>
    <nc r="H110">
      <v>71996.400000000009</v>
    </nc>
  </rcc>
  <rcc rId="10384" sId="2" numFmtId="4">
    <oc r="I110">
      <f>I111+I116</f>
    </oc>
    <nc r="I110">
      <v>30172.399999999998</v>
    </nc>
  </rcc>
  <rcc rId="10385" sId="2" numFmtId="14">
    <oc r="J110">
      <f>IF(G110=0,"-",H110/G110)</f>
    </oc>
    <nc r="J110">
      <v>0.70468088105174986</v>
    </nc>
  </rcc>
  <rcc rId="10386" sId="2" numFmtId="4">
    <oc r="G111">
      <f>G112</f>
    </oc>
    <nc r="G111">
      <v>67860.099999999991</v>
    </nc>
  </rcc>
  <rcc rId="10387" sId="2" numFmtId="4">
    <oc r="H111">
      <f>H112</f>
    </oc>
    <nc r="H111">
      <v>60231.3</v>
    </nc>
  </rcc>
  <rcc rId="10388" sId="2" numFmtId="4">
    <oc r="I111">
      <f>I112</f>
    </oc>
    <nc r="I111">
      <v>7628.7999999999984</v>
    </nc>
  </rcc>
  <rcc rId="10389" sId="2" numFmtId="14">
    <oc r="J111">
      <f>IF(G111=0,"-",H111/G111)</f>
    </oc>
    <nc r="J111">
      <v>0.88758047807179785</v>
    </nc>
  </rcc>
  <rcc rId="10390" sId="2" numFmtId="4">
    <oc r="G112">
      <f>G113+G114+G115</f>
    </oc>
    <nc r="G112">
      <v>67860.099999999991</v>
    </nc>
  </rcc>
  <rcc rId="10391" sId="2" numFmtId="4">
    <oc r="H112">
      <f>H113+H114+H115</f>
    </oc>
    <nc r="H112">
      <v>60231.3</v>
    </nc>
  </rcc>
  <rcc rId="10392" sId="2" numFmtId="4">
    <oc r="I112">
      <f>I113+I114+I115</f>
    </oc>
    <nc r="I112">
      <v>7628.7999999999984</v>
    </nc>
  </rcc>
  <rcc rId="10393" sId="2" numFmtId="14">
    <oc r="J112">
      <f>IF(G112=0,"-",H112/G112)</f>
    </oc>
    <nc r="J112">
      <v>0.88758047807179785</v>
    </nc>
  </rcc>
  <rcc rId="10394" sId="2" numFmtId="4">
    <oc r="I113">
      <f>G113-H113</f>
    </oc>
    <nc r="I113">
      <v>6388.0999999999985</v>
    </nc>
  </rcc>
  <rcc rId="10395" sId="2" numFmtId="14">
    <oc r="J113">
      <f>IF(G113=0,"-",H113/G113)</f>
    </oc>
    <nc r="J113">
      <v>0.87722535176077387</v>
    </nc>
  </rcc>
  <rcc rId="10396" sId="2" numFmtId="4">
    <oc r="I114">
      <f>G114-H114</f>
    </oc>
    <nc r="I114">
      <v>14.299999999999955</v>
    </nc>
  </rcc>
  <rcc rId="10397" sId="2" numFmtId="14">
    <oc r="J114">
      <f>IF(G114=0,"-",H114/G114)</f>
    </oc>
    <nc r="J114">
      <v>0.99098417502049052</v>
    </nc>
  </rcc>
  <rcc rId="10398" sId="2" numFmtId="4">
    <oc r="I115">
      <f>G115-H115</f>
    </oc>
    <nc r="I115">
      <v>1226.3999999999996</v>
    </nc>
  </rcc>
  <rcc rId="10399" sId="2" numFmtId="14">
    <oc r="J115">
      <f>IF(G115=0,"-",H115/G115)</f>
    </oc>
    <nc r="J115">
      <v>0.91389394013859537</v>
    </nc>
  </rcc>
  <rcc rId="10400" sId="2" numFmtId="4">
    <oc r="G116">
      <f>G117</f>
    </oc>
    <nc r="G116">
      <v>34308.699999999997</v>
    </nc>
  </rcc>
  <rcc rId="10401" sId="2" numFmtId="4">
    <oc r="H116">
      <f>H117</f>
    </oc>
    <nc r="H116">
      <v>11765.1</v>
    </nc>
  </rcc>
  <rcc rId="10402" sId="2" numFmtId="4">
    <oc r="I116">
      <f>I117</f>
    </oc>
    <nc r="I116">
      <v>22543.599999999999</v>
    </nc>
  </rcc>
  <rcc rId="10403" sId="2" numFmtId="14">
    <oc r="J116">
      <f>IF(G116=0,"-",H116/G116)</f>
    </oc>
    <nc r="J116">
      <v>0.34291885148664919</v>
    </nc>
  </rcc>
  <rcc rId="10404" sId="2" numFmtId="4">
    <oc r="G117">
      <f>G118+G119</f>
    </oc>
    <nc r="G117">
      <v>34308.699999999997</v>
    </nc>
  </rcc>
  <rcc rId="10405" sId="2" numFmtId="4">
    <oc r="H117">
      <f>H118+H119</f>
    </oc>
    <nc r="H117">
      <v>11765.1</v>
    </nc>
  </rcc>
  <rcc rId="10406" sId="2" numFmtId="4">
    <oc r="I117">
      <f>I118+I119</f>
    </oc>
    <nc r="I117">
      <v>22543.599999999999</v>
    </nc>
  </rcc>
  <rcc rId="10407" sId="2" numFmtId="14">
    <oc r="J117">
      <f>IF(G117=0,"-",H117/G117)</f>
    </oc>
    <nc r="J117">
      <v>0.34291885148664919</v>
    </nc>
  </rcc>
  <rcc rId="10408" sId="2" numFmtId="4">
    <oc r="I118">
      <f>G118-H118</f>
    </oc>
    <nc r="I118">
      <v>17035.7</v>
    </nc>
  </rcc>
  <rcc rId="10409" sId="2" numFmtId="14">
    <oc r="J118">
      <f>IF(G118=0,"-",H118/G118)</f>
    </oc>
    <nc r="J118">
      <v>1.9804486792213992E-2</v>
    </nc>
  </rcc>
  <rcc rId="10410" sId="2" numFmtId="4">
    <oc r="I119">
      <f>G119-H119</f>
    </oc>
    <nc r="I119">
      <v>5507.9</v>
    </nc>
  </rcc>
  <rcc rId="10411" sId="2" numFmtId="14">
    <oc r="J119">
      <f>IF(G119=0,"-",H119/G119)</f>
    </oc>
    <nc r="J119">
      <v>0.67464321156845142</v>
    </nc>
  </rcc>
  <rcc rId="10412" sId="2" numFmtId="4">
    <oc r="G120">
      <f>G121+G126+G130+G133</f>
    </oc>
    <nc r="G120">
      <v>395640.1</v>
    </nc>
  </rcc>
  <rcc rId="10413" sId="2" numFmtId="4">
    <oc r="H120">
      <f>H121+H126+H130+H133</f>
    </oc>
    <nc r="H120">
      <v>323585.2</v>
    </nc>
  </rcc>
  <rcc rId="10414" sId="2" numFmtId="4">
    <oc r="I120">
      <f>I121+I126+I130+I133</f>
    </oc>
    <nc r="I120">
      <v>72054.899999999994</v>
    </nc>
  </rcc>
  <rcc rId="10415" sId="2" numFmtId="14">
    <oc r="J120">
      <f>IF(G120=0,"-",H120/G120)</f>
    </oc>
    <nc r="J120">
      <v>0.81787766204689571</v>
    </nc>
  </rcc>
  <rcc rId="10416" sId="2" numFmtId="4">
    <oc r="G121">
      <f>G122</f>
    </oc>
    <nc r="G121">
      <v>304405.09999999998</v>
    </nc>
  </rcc>
  <rcc rId="10417" sId="2" numFmtId="4">
    <oc r="H121">
      <f>H122</f>
    </oc>
    <nc r="H121">
      <v>260452.2</v>
    </nc>
  </rcc>
  <rcc rId="10418" sId="2" numFmtId="4">
    <oc r="I121">
      <f>I122</f>
    </oc>
    <nc r="I121">
      <v>43952.899999999987</v>
    </nc>
  </rcc>
  <rcc rId="10419" sId="2" numFmtId="14">
    <oc r="J121">
      <f>IF(G121=0,"-",H121/G121)</f>
    </oc>
    <nc r="J121">
      <v>0.85561050061250632</v>
    </nc>
  </rcc>
  <rcc rId="10420" sId="2" numFmtId="4">
    <oc r="G122">
      <f>G123+G124+G125</f>
    </oc>
    <nc r="G122">
      <v>304405.09999999998</v>
    </nc>
  </rcc>
  <rcc rId="10421" sId="2" numFmtId="4">
    <oc r="H122">
      <f>H123+H124+H125</f>
    </oc>
    <nc r="H122">
      <v>260452.2</v>
    </nc>
  </rcc>
  <rcc rId="10422" sId="2" numFmtId="4">
    <oc r="I122">
      <f>I123+I124+I125</f>
    </oc>
    <nc r="I122">
      <v>43952.899999999987</v>
    </nc>
  </rcc>
  <rcc rId="10423" sId="2" numFmtId="14">
    <oc r="J122">
      <f>IF(G122=0,"-",H122/G122)</f>
    </oc>
    <nc r="J122">
      <v>0.85561050061250632</v>
    </nc>
  </rcc>
  <rcc rId="10424" sId="2" numFmtId="4">
    <oc r="I123">
      <f>G123-H123</f>
    </oc>
    <nc r="I123">
      <v>33746.599999999977</v>
    </nc>
  </rcc>
  <rcc rId="10425" sId="2" numFmtId="14">
    <oc r="J123">
      <f>IF(G123=0,"-",H123/G123)</f>
    </oc>
    <nc r="J123">
      <v>0.85428633482631133</v>
    </nc>
  </rcc>
  <rcc rId="10426" sId="2" numFmtId="4">
    <oc r="I124">
      <f>G124-H124</f>
    </oc>
    <nc r="I124">
      <v>24.300000000000182</v>
    </nc>
  </rcc>
  <rcc rId="10427" sId="2" numFmtId="14">
    <oc r="J124">
      <f>IF(G124=0,"-",H124/G124)</f>
    </oc>
    <nc r="J124">
      <v>0.99515955539619927</v>
    </nc>
  </rcc>
  <rcc rId="10428" sId="2" numFmtId="4">
    <oc r="I125">
      <f>G125-H125</f>
    </oc>
    <nc r="I125">
      <v>10182.000000000007</v>
    </nc>
  </rcc>
  <rcc rId="10429" sId="2" numFmtId="14">
    <oc r="J125">
      <f>IF(G125=0,"-",H125/G125)</f>
    </oc>
    <nc r="J125">
      <v>0.84979996931682722</v>
    </nc>
  </rcc>
  <rcc rId="10430" sId="2" numFmtId="4">
    <oc r="G126">
      <f>G127</f>
    </oc>
    <nc r="G126">
      <v>91156.2</v>
    </nc>
  </rcc>
  <rcc rId="10431" sId="2" numFmtId="4">
    <oc r="H126">
      <f>H127</f>
    </oc>
    <nc r="H126">
      <v>63082.2</v>
    </nc>
  </rcc>
  <rcc rId="10432" sId="2" numFmtId="4">
    <oc r="I126">
      <f>I127</f>
    </oc>
    <nc r="I126">
      <v>28074</v>
    </nc>
  </rcc>
  <rcc rId="10433" sId="2" numFmtId="14">
    <oc r="J126">
      <f>IF(G126=0,"-",H126/G126)</f>
    </oc>
    <nc r="J126">
      <v>0.69202314269353049</v>
    </nc>
  </rcc>
  <rcc rId="10434" sId="2" numFmtId="4">
    <oc r="G127">
      <f>G128+G129</f>
    </oc>
    <nc r="G127">
      <v>91156.2</v>
    </nc>
  </rcc>
  <rcc rId="10435" sId="2" numFmtId="4">
    <oc r="H127">
      <f>H128+H129</f>
    </oc>
    <nc r="H127">
      <v>63082.2</v>
    </nc>
  </rcc>
  <rcc rId="10436" sId="2" numFmtId="4">
    <oc r="I127">
      <f>I128+I129</f>
    </oc>
    <nc r="I127">
      <v>28074</v>
    </nc>
  </rcc>
  <rcc rId="10437" sId="2" numFmtId="14">
    <oc r="J127">
      <f>IF(G127=0,"-",H127/G127)</f>
    </oc>
    <nc r="J127">
      <v>0.69202314269353049</v>
    </nc>
  </rcc>
  <rcc rId="10438" sId="2" numFmtId="4">
    <oc r="I128">
      <f>G128-H128</f>
    </oc>
    <nc r="I128">
      <v>23644.6</v>
    </nc>
  </rcc>
  <rcc rId="10439" sId="2" numFmtId="14">
    <oc r="J128">
      <f>IF(G128=0,"-",H128/G128)</f>
    </oc>
    <nc r="J128">
      <v>0.7142359898334214</v>
    </nc>
  </rcc>
  <rcc rId="10440" sId="2" numFmtId="4">
    <oc r="I129">
      <f>G129-H129</f>
    </oc>
    <nc r="I129">
      <v>4429.3999999999996</v>
    </nc>
  </rcc>
  <rcc rId="10441" sId="2" numFmtId="14">
    <oc r="J129">
      <f>IF(G129=0,"-",H129/G129)</f>
    </oc>
    <nc r="J129">
      <v>0.47359914433418504</v>
    </nc>
  </rcc>
  <rcc rId="10442" sId="2" numFmtId="4">
    <oc r="G130">
      <f>G131</f>
    </oc>
    <nc r="G130">
      <v>25.7</v>
    </nc>
  </rcc>
  <rcc rId="10443" sId="2" numFmtId="4">
    <oc r="H130">
      <f>H131</f>
    </oc>
    <nc r="H130">
      <v>25.6</v>
    </nc>
  </rcc>
  <rcc rId="10444" sId="2" numFmtId="4">
    <oc r="I130">
      <f>I131</f>
    </oc>
    <nc r="I130">
      <v>9.9999999999997868E-2</v>
    </nc>
  </rcc>
  <rcc rId="10445" sId="2" numFmtId="14">
    <oc r="J130">
      <f>IF(G130=0,"-",H130/G130)</f>
    </oc>
    <nc r="J130">
      <v>0.99610894941634254</v>
    </nc>
  </rcc>
  <rcc rId="10446" sId="2" numFmtId="4">
    <oc r="G131">
      <f>G132</f>
    </oc>
    <nc r="G131">
      <v>25.7</v>
    </nc>
  </rcc>
  <rcc rId="10447" sId="2" numFmtId="4">
    <oc r="H131">
      <f>H132</f>
    </oc>
    <nc r="H131">
      <v>25.6</v>
    </nc>
  </rcc>
  <rcc rId="10448" sId="2" numFmtId="4">
    <oc r="I131">
      <f>I132</f>
    </oc>
    <nc r="I131">
      <v>9.9999999999997868E-2</v>
    </nc>
  </rcc>
  <rcc rId="10449" sId="2" numFmtId="14">
    <oc r="J131">
      <f>IF(G131=0,"-",H131/G131)</f>
    </oc>
    <nc r="J131">
      <v>0.99610894941634254</v>
    </nc>
  </rcc>
  <rcc rId="10450" sId="2" numFmtId="4">
    <oc r="I132">
      <f>G132-H132</f>
    </oc>
    <nc r="I132">
      <v>9.9999999999997868E-2</v>
    </nc>
  </rcc>
  <rcc rId="10451" sId="2" numFmtId="14">
    <oc r="J132">
      <f>IF(G132=0,"-",H132/G132)</f>
    </oc>
    <nc r="J132">
      <v>0.99610894941634254</v>
    </nc>
  </rcc>
  <rcc rId="10452" sId="2" numFmtId="4">
    <oc r="G133">
      <f>G134</f>
    </oc>
    <nc r="G133">
      <v>53.1</v>
    </nc>
  </rcc>
  <rcc rId="10453" sId="2" numFmtId="4">
    <oc r="H133">
      <f>H134</f>
    </oc>
    <nc r="H133">
      <v>25.2</v>
    </nc>
  </rcc>
  <rcc rId="10454" sId="2" numFmtId="4">
    <oc r="I133">
      <f>I134</f>
    </oc>
    <nc r="I133">
      <v>27.900000000000002</v>
    </nc>
  </rcc>
  <rcc rId="10455" sId="2" numFmtId="14">
    <oc r="J133">
      <f>IF(G133=0,"-",H133/G133)</f>
    </oc>
    <nc r="J133">
      <v>0.47457627118644063</v>
    </nc>
  </rcc>
  <rcc rId="10456" sId="2" numFmtId="4">
    <oc r="G134">
      <f>G135</f>
    </oc>
    <nc r="G134">
      <v>53.1</v>
    </nc>
  </rcc>
  <rcc rId="10457" sId="2" numFmtId="4">
    <oc r="H134">
      <f>H135</f>
    </oc>
    <nc r="H134">
      <v>25.2</v>
    </nc>
  </rcc>
  <rcc rId="10458" sId="2" numFmtId="4">
    <oc r="I134">
      <f>I135</f>
    </oc>
    <nc r="I134">
      <v>27.900000000000002</v>
    </nc>
  </rcc>
  <rcc rId="10459" sId="2" numFmtId="14">
    <oc r="J134">
      <f>IF(G134=0,"-",H134/G134)</f>
    </oc>
    <nc r="J134">
      <v>0.47457627118644063</v>
    </nc>
  </rcc>
  <rcc rId="10460" sId="2" numFmtId="4">
    <oc r="I135">
      <f>G135-H135</f>
    </oc>
    <nc r="I135">
      <v>27.900000000000002</v>
    </nc>
  </rcc>
  <rcc rId="10461" sId="2" numFmtId="14">
    <oc r="J135">
      <f>IF(G135=0,"-",H135/G135)</f>
    </oc>
    <nc r="J135">
      <v>0.47457627118644063</v>
    </nc>
  </rcc>
  <rcc rId="10462" sId="2" numFmtId="4">
    <oc r="G136">
      <f>G137+G141</f>
    </oc>
    <nc r="G136">
      <v>146138.30000000002</v>
    </nc>
  </rcc>
  <rcc rId="10463" sId="2" numFmtId="4">
    <oc r="H136">
      <f>H137+H141</f>
    </oc>
    <nc r="H136">
      <v>129011.4</v>
    </nc>
  </rcc>
  <rcc rId="10464" sId="2" numFmtId="4">
    <oc r="I136">
      <f>I137+I141</f>
    </oc>
    <nc r="I136">
      <v>17126.900000000005</v>
    </nc>
  </rcc>
  <rcc rId="10465" sId="2" numFmtId="14">
    <oc r="J136">
      <f>IF(G136=0,"-",H136/G136)</f>
    </oc>
    <nc r="J136">
      <v>0.88280348135978026</v>
    </nc>
  </rcc>
  <rcc rId="10466" sId="2" numFmtId="4">
    <oc r="G137">
      <f>G138</f>
    </oc>
    <nc r="G137">
      <v>137546.6</v>
    </nc>
  </rcc>
  <rcc rId="10467" sId="2" numFmtId="4">
    <oc r="H137">
      <f>H138</f>
    </oc>
    <nc r="H137">
      <v>121100.5</v>
    </nc>
  </rcc>
  <rcc rId="10468" sId="2" numFmtId="4">
    <oc r="I137">
      <f>I138</f>
    </oc>
    <nc r="I137">
      <v>16446.100000000006</v>
    </nc>
  </rcc>
  <rcc rId="10469" sId="2" numFmtId="14">
    <oc r="J137">
      <f>IF(G137=0,"-",H137/G137)</f>
    </oc>
    <nc r="J137">
      <v>0.88043252250510007</v>
    </nc>
  </rcc>
  <rcc rId="10470" sId="2" numFmtId="4">
    <oc r="G138">
      <f>G139+G140</f>
    </oc>
    <nc r="G138">
      <v>137546.6</v>
    </nc>
  </rcc>
  <rcc rId="10471" sId="2" numFmtId="4">
    <oc r="H138">
      <f>H139+H140</f>
    </oc>
    <nc r="H138">
      <v>121100.5</v>
    </nc>
  </rcc>
  <rcc rId="10472" sId="2" numFmtId="4">
    <oc r="I138">
      <f>I139+I140</f>
    </oc>
    <nc r="I138">
      <v>16446.100000000006</v>
    </nc>
  </rcc>
  <rcc rId="10473" sId="2" numFmtId="14">
    <oc r="J138">
      <f>IF(G138=0,"-",H138/G138)</f>
    </oc>
    <nc r="J138">
      <v>0.88043252250510007</v>
    </nc>
  </rcc>
  <rcc rId="10474" sId="2" numFmtId="4">
    <oc r="I139">
      <f>G139-H139</f>
    </oc>
    <nc r="I139">
      <v>9451</v>
    </nc>
  </rcc>
  <rcc rId="10475" sId="2" numFmtId="14">
    <oc r="J139">
      <f>IF(G139=0,"-",H139/G139)</f>
    </oc>
    <nc r="J139">
      <v>0</v>
    </nc>
  </rcc>
  <rcc rId="10476" sId="2" numFmtId="4">
    <oc r="I140">
      <f>G140-H140</f>
    </oc>
    <nc r="I140">
      <v>6995.1000000000058</v>
    </nc>
  </rcc>
  <rcc rId="10477" sId="2" numFmtId="14">
    <oc r="J140">
      <f>IF(G140=0,"-",H140/G140)</f>
    </oc>
    <nc r="J140">
      <v>0.94539156692345405</v>
    </nc>
  </rcc>
  <rcc rId="10478" sId="2" numFmtId="4">
    <oc r="G141">
      <f>G142+G144</f>
    </oc>
    <nc r="G141">
      <v>8591.7000000000007</v>
    </nc>
  </rcc>
  <rcc rId="10479" sId="2" numFmtId="4">
    <oc r="H141">
      <f>H142+H144</f>
    </oc>
    <nc r="H141">
      <v>7910.9</v>
    </nc>
  </rcc>
  <rcc rId="10480" sId="2" numFmtId="4">
    <oc r="I141">
      <f>I142+I144</f>
    </oc>
    <nc r="I141">
      <v>680.80000000000018</v>
    </nc>
  </rcc>
  <rcc rId="10481" sId="2" numFmtId="14">
    <oc r="J141">
      <f>IF(G141=0,"-",H141/G141)</f>
    </oc>
    <nc r="J141">
      <v>0.92076073419695736</v>
    </nc>
  </rcc>
  <rcc rId="10482" sId="2" numFmtId="4">
    <oc r="G142">
      <f>G143</f>
    </oc>
    <nc r="G142">
      <v>443.2</v>
    </nc>
  </rcc>
  <rcc rId="10483" sId="2" numFmtId="4">
    <oc r="H142">
      <f>H143</f>
    </oc>
    <nc r="H142">
      <v>443.2</v>
    </nc>
  </rcc>
  <rcc rId="10484" sId="2" numFmtId="4">
    <oc r="I142">
      <f>I143</f>
    </oc>
    <nc r="I142">
      <v>0</v>
    </nc>
  </rcc>
  <rcc rId="10485" sId="2" numFmtId="14">
    <oc r="J142">
      <f>IF(G142=0,"-",H142/G142)</f>
    </oc>
    <nc r="J142">
      <v>1</v>
    </nc>
  </rcc>
  <rcc rId="10486" sId="2" numFmtId="4">
    <oc r="I143">
      <f>G143-H143</f>
    </oc>
    <nc r="I143">
      <v>0</v>
    </nc>
  </rcc>
  <rcc rId="10487" sId="2" numFmtId="14">
    <oc r="J143">
      <f>IF(G143=0,"-",H143/G143)</f>
    </oc>
    <nc r="J143">
      <v>1</v>
    </nc>
  </rcc>
  <rcc rId="10488" sId="2" numFmtId="4">
    <oc r="G144">
      <f>G145</f>
    </oc>
    <nc r="G144">
      <v>8148.5</v>
    </nc>
  </rcc>
  <rcc rId="10489" sId="2" numFmtId="4">
    <oc r="H144">
      <f>H145</f>
    </oc>
    <nc r="H144">
      <v>7467.7</v>
    </nc>
  </rcc>
  <rcc rId="10490" sId="2" numFmtId="4">
    <oc r="I144">
      <f>I145</f>
    </oc>
    <nc r="I144">
      <v>680.80000000000018</v>
    </nc>
  </rcc>
  <rcc rId="10491" sId="2" numFmtId="14">
    <oc r="J144">
      <f>IF(G144=0,"-",H144/G144)</f>
    </oc>
    <nc r="J144">
      <v>0.91645088053015888</v>
    </nc>
  </rcc>
  <rcc rId="10492" sId="2" numFmtId="4">
    <oc r="I145">
      <f>G145-H145</f>
    </oc>
    <nc r="I145">
      <v>680.80000000000018</v>
    </nc>
  </rcc>
  <rcc rId="10493" sId="2" numFmtId="14">
    <oc r="J145">
      <f>IF(G145=0,"-",H145/G145)</f>
    </oc>
    <nc r="J145">
      <v>0.91645088053015888</v>
    </nc>
  </rcc>
  <rcc rId="10494" sId="2" numFmtId="4">
    <oc r="G146">
      <f>G147+G155+G177+G186</f>
    </oc>
    <nc r="G146">
      <v>5636860.2000000002</v>
    </nc>
  </rcc>
  <rcc rId="10495" sId="2" numFmtId="4">
    <oc r="H146">
      <f>H147+H155+H177+H186</f>
    </oc>
    <nc r="H146">
      <v>4733664</v>
    </nc>
  </rcc>
  <rcc rId="10496" sId="2" numFmtId="4">
    <oc r="I146">
      <f>I147+I155+I177+I186</f>
    </oc>
    <nc r="I146">
      <v>903196.20000000007</v>
    </nc>
  </rcc>
  <rcc rId="10497" sId="2" numFmtId="14">
    <oc r="J146">
      <f>IF(G146=0,"-",H146/G146)</f>
    </oc>
    <nc r="J146">
      <v>0.83976962919889331</v>
    </nc>
  </rcc>
  <rcc rId="10498" sId="2" numFmtId="4">
    <oc r="G147">
      <f>G148+G151</f>
    </oc>
    <nc r="G147">
      <v>1598731.3</v>
    </nc>
  </rcc>
  <rcc rId="10499" sId="2" numFmtId="4">
    <oc r="H147">
      <f>H148+H151</f>
    </oc>
    <nc r="H147">
      <v>1246479.7000000002</v>
    </nc>
  </rcc>
  <rcc rId="10500" sId="2" numFmtId="4">
    <oc r="I147">
      <f>I148+I151</f>
    </oc>
    <nc r="I147">
      <v>352251.6</v>
    </nc>
  </rcc>
  <rcc rId="10501" sId="2" numFmtId="14">
    <oc r="J147">
      <f>IF(G147=0,"-",H147/G147)</f>
    </oc>
    <nc r="J147">
      <v>0.77966804052688543</v>
    </nc>
  </rcc>
  <rcc rId="10502" sId="2" numFmtId="4">
    <oc r="G148">
      <f>G149</f>
    </oc>
    <nc r="G148">
      <v>65062.5</v>
    </nc>
  </rcc>
  <rcc rId="10503" sId="2" numFmtId="4">
    <oc r="H148">
      <f>H149</f>
    </oc>
    <nc r="H148">
      <v>5461.6</v>
    </nc>
  </rcc>
  <rcc rId="10504" sId="2" numFmtId="4">
    <oc r="I148">
      <f>I149</f>
    </oc>
    <nc r="I148">
      <v>59600.9</v>
    </nc>
  </rcc>
  <rcc rId="10505" sId="2" numFmtId="14">
    <oc r="J148">
      <f>IF(G148=0,"-",H148/G148)</f>
    </oc>
    <nc r="J148">
      <v>8.394390009606148E-2</v>
    </nc>
  </rcc>
  <rcc rId="10506" sId="2" numFmtId="4">
    <oc r="G149">
      <f>G150</f>
    </oc>
    <nc r="G149">
      <v>65062.5</v>
    </nc>
  </rcc>
  <rcc rId="10507" sId="2" numFmtId="4">
    <oc r="H149">
      <f>H150</f>
    </oc>
    <nc r="H149">
      <v>5461.6</v>
    </nc>
  </rcc>
  <rcc rId="10508" sId="2" numFmtId="4">
    <oc r="I149">
      <f>I150</f>
    </oc>
    <nc r="I149">
      <v>59600.9</v>
    </nc>
  </rcc>
  <rcc rId="10509" sId="2" numFmtId="14">
    <oc r="J149">
      <f>IF(G149=0,"-",H149/G149)</f>
    </oc>
    <nc r="J149">
      <v>8.394390009606148E-2</v>
    </nc>
  </rcc>
  <rcc rId="10510" sId="2" numFmtId="4">
    <oc r="I150">
      <f>G150-H150</f>
    </oc>
    <nc r="I150">
      <v>59600.9</v>
    </nc>
  </rcc>
  <rcc rId="10511" sId="2" numFmtId="14">
    <oc r="J150">
      <f>IF(G150=0,"-",H150/G150)</f>
    </oc>
    <nc r="J150">
      <v>8.394390009606148E-2</v>
    </nc>
  </rcc>
  <rcc rId="10512" sId="2" numFmtId="4">
    <oc r="G151">
      <f>G152</f>
    </oc>
    <nc r="G151">
      <v>1533668.8</v>
    </nc>
  </rcc>
  <rcc rId="10513" sId="2" numFmtId="4">
    <oc r="H151">
      <f>H152</f>
    </oc>
    <nc r="H151">
      <v>1241018.1000000001</v>
    </nc>
  </rcc>
  <rcc rId="10514" sId="2" numFmtId="4">
    <oc r="I151">
      <f>I152</f>
    </oc>
    <nc r="I151">
      <v>292650.69999999995</v>
    </nc>
  </rcc>
  <rcc rId="10515" sId="2" numFmtId="14">
    <oc r="J151">
      <f>IF(G151=0,"-",H151/G151)</f>
    </oc>
    <nc r="J151">
      <v>0.80918259535565962</v>
    </nc>
  </rcc>
  <rcc rId="10516" sId="2" numFmtId="4">
    <oc r="G152">
      <f>G153+G154</f>
    </oc>
    <nc r="G152">
      <v>1533668.8</v>
    </nc>
  </rcc>
  <rcc rId="10517" sId="2" numFmtId="4">
    <oc r="H152">
      <f>H153+H154</f>
    </oc>
    <nc r="H152">
      <v>1241018.1000000001</v>
    </nc>
  </rcc>
  <rcc rId="10518" sId="2" numFmtId="4">
    <oc r="I152">
      <f>I153+I154</f>
    </oc>
    <nc r="I152">
      <v>292650.69999999995</v>
    </nc>
  </rcc>
  <rcc rId="10519" sId="2" numFmtId="14">
    <oc r="J152">
      <f>IF(G152=0,"-",H152/G152)</f>
    </oc>
    <nc r="J152">
      <v>0.80918259535565962</v>
    </nc>
  </rcc>
  <rcc rId="10520" sId="2" numFmtId="4">
    <oc r="I153">
      <f>G153-H153</f>
    </oc>
    <nc r="I153">
      <v>282620.19999999995</v>
    </nc>
  </rcc>
  <rcc rId="10521" sId="2" numFmtId="14">
    <oc r="J153">
      <f>IF(G153=0,"-",H153/G153)</f>
    </oc>
    <nc r="J153">
      <v>0.81208896984575973</v>
    </nc>
  </rcc>
  <rcc rId="10522" sId="2" numFmtId="4">
    <oc r="I154">
      <f>G154-H154</f>
    </oc>
    <nc r="I154">
      <v>10030.5</v>
    </nc>
  </rcc>
  <rcc rId="10523" sId="2" numFmtId="14">
    <oc r="J154">
      <f>IF(G154=0,"-",H154/G154)</f>
    </oc>
    <nc r="J154">
      <v>0.66179559715558312</v>
    </nc>
  </rcc>
  <rcc rId="10524" sId="2" numFmtId="4">
    <oc r="G155">
      <f>G156+G161+G166+G169+G172</f>
    </oc>
    <nc r="G155">
      <v>3897519.8</v>
    </nc>
  </rcc>
  <rcc rId="10525" sId="2" numFmtId="4">
    <oc r="H155">
      <f>H156+H161+H166+H169+H172</f>
    </oc>
    <nc r="H155">
      <v>3411025.3</v>
    </nc>
  </rcc>
  <rcc rId="10526" sId="2" numFmtId="4">
    <oc r="I155">
      <f>I156+I161+I166+I169+I172</f>
    </oc>
    <nc r="I155">
      <v>486494.50000000017</v>
    </nc>
  </rcc>
  <rcc rId="10527" sId="2" numFmtId="14">
    <oc r="J155">
      <f>IF(G155=0,"-",H155/G155)</f>
    </oc>
    <nc r="J155">
      <v>0.87517844040202186</v>
    </nc>
  </rcc>
  <rcc rId="10528" sId="2" numFmtId="4">
    <oc r="G156">
      <f>G157</f>
    </oc>
    <nc r="G156">
      <v>119756.4</v>
    </nc>
  </rcc>
  <rcc rId="10529" sId="2" numFmtId="4">
    <oc r="H156">
      <f>H157</f>
    </oc>
    <nc r="H156">
      <v>104812.49999999999</v>
    </nc>
  </rcc>
  <rcc rId="10530" sId="2" numFmtId="4">
    <oc r="I156">
      <f>I157</f>
    </oc>
    <nc r="I156">
      <v>14943.9</v>
    </nc>
  </rcc>
  <rcc rId="10531" sId="2" numFmtId="14">
    <oc r="J156">
      <f>IF(G156=0,"-",H156/G156)</f>
    </oc>
    <nc r="J156">
      <v>0.87521418479513402</v>
    </nc>
  </rcc>
  <rcc rId="10532" sId="2" numFmtId="4">
    <oc r="G157">
      <f>G158+G159+G160</f>
    </oc>
    <nc r="G157">
      <v>119756.4</v>
    </nc>
  </rcc>
  <rcc rId="10533" sId="2" numFmtId="4">
    <oc r="H157">
      <f>H158+H159+H160</f>
    </oc>
    <nc r="H157">
      <v>104812.49999999999</v>
    </nc>
  </rcc>
  <rcc rId="10534" sId="2" numFmtId="4">
    <oc r="I157">
      <f>I158+I159+I160</f>
    </oc>
    <nc r="I157">
      <v>14943.9</v>
    </nc>
  </rcc>
  <rcc rId="10535" sId="2" numFmtId="14">
    <oc r="J157">
      <f>IF(G157=0,"-",H157/G157)</f>
    </oc>
    <nc r="J157">
      <v>0.87521418479513402</v>
    </nc>
  </rcc>
  <rcc rId="10536" sId="2" numFmtId="4">
    <oc r="I158">
      <f>G158-H158</f>
    </oc>
    <nc r="I158">
      <v>10614.5</v>
    </nc>
  </rcc>
  <rcc rId="10537" sId="2" numFmtId="14">
    <oc r="J158">
      <f>IF(G158=0,"-",H158/G158)</f>
    </oc>
    <nc r="J158">
      <v>0.88253475707397611</v>
    </nc>
  </rcc>
  <rcc rId="10538" sId="2" numFmtId="4">
    <oc r="I159">
      <f>G159-H159</f>
    </oc>
    <nc r="I159">
      <v>659.59999999999991</v>
    </nc>
  </rcc>
  <rcc rId="10539" sId="2" numFmtId="14">
    <oc r="J159">
      <f>IF(G159=0,"-",H159/G159)</f>
    </oc>
    <nc r="J159">
      <v>0.72314795383001051</v>
    </nc>
  </rcc>
  <rcc rId="10540" sId="2" numFmtId="4">
    <oc r="I160">
      <f>G160-H160</f>
    </oc>
    <nc r="I160">
      <v>3669.7999999999993</v>
    </nc>
  </rcc>
  <rcc rId="10541" sId="2" numFmtId="14">
    <oc r="J160">
      <f>IF(G160=0,"-",H160/G160)</f>
    </oc>
    <nc r="J160">
      <v>0.86413683314205325</v>
    </nc>
  </rcc>
  <rcc rId="10542" sId="2" numFmtId="4">
    <oc r="G161">
      <f>G162</f>
    </oc>
    <nc r="G161">
      <v>3169643.6</v>
    </nc>
  </rcc>
  <rcc rId="10543" sId="2" numFmtId="4">
    <oc r="H161">
      <f>H162</f>
    </oc>
    <nc r="H161">
      <v>2838535.8</v>
    </nc>
  </rcc>
  <rcc rId="10544" sId="2" numFmtId="4">
    <oc r="I161">
      <f>I162</f>
    </oc>
    <nc r="I161">
      <v>331107.80000000016</v>
    </nc>
  </rcc>
  <rcc rId="10545" sId="2" numFmtId="14">
    <oc r="J161">
      <f>IF(G161=0,"-",H161/G161)</f>
    </oc>
    <nc r="J161">
      <v>0.89553784532746827</v>
    </nc>
  </rcc>
  <rcc rId="10546" sId="2" numFmtId="4">
    <oc r="G162">
      <f>G165+G164+G163</f>
    </oc>
    <nc r="G162">
      <v>3169643.6</v>
    </nc>
  </rcc>
  <rcc rId="10547" sId="2" numFmtId="4">
    <oc r="H162">
      <f>H165+H164+H163</f>
    </oc>
    <nc r="H162">
      <v>2838535.8</v>
    </nc>
  </rcc>
  <rcc rId="10548" sId="2" numFmtId="4">
    <oc r="I162">
      <f>I165+I164+I163</f>
    </oc>
    <nc r="I162">
      <v>331107.80000000016</v>
    </nc>
  </rcc>
  <rcc rId="10549" sId="2" numFmtId="14">
    <oc r="J162">
      <f>IF(G162=0,"-",H162/G162)</f>
    </oc>
    <nc r="J162">
      <v>0.89553784532746827</v>
    </nc>
  </rcc>
  <rcc rId="10550" sId="2" numFmtId="4">
    <oc r="I163">
      <f>G163-H163</f>
    </oc>
    <nc r="I163">
      <v>4421.8</v>
    </nc>
  </rcc>
  <rcc rId="10551" sId="2" numFmtId="14">
    <oc r="J163">
      <f>IF(G163=0,"-",H163/G163)</f>
    </oc>
    <nc r="J163">
      <v>0</v>
    </nc>
  </rcc>
  <rcc rId="10552" sId="2" numFmtId="4">
    <oc r="I164">
      <f>G164-H164</f>
    </oc>
    <nc r="I164">
      <v>303245.70000000019</v>
    </nc>
  </rcc>
  <rcc rId="10553" sId="2" numFmtId="14">
    <oc r="J164">
      <f>IF(G164=0,"-",H164/G164)</f>
    </oc>
    <nc r="J164">
      <v>0.90259035278435884</v>
    </nc>
  </rcc>
  <rcc rId="10554" sId="2" numFmtId="4">
    <oc r="I165">
      <f>G165-H165</f>
    </oc>
    <nc r="I165">
      <v>23440.3</v>
    </nc>
  </rcc>
  <rcc rId="10555" sId="2" numFmtId="14">
    <oc r="J165">
      <f>IF(G165=0,"-",H165/G165)</f>
    </oc>
    <nc r="J165">
      <v>0.55030254428810965</v>
    </nc>
  </rcc>
  <rcc rId="10556" sId="2" numFmtId="4">
    <oc r="G166">
      <f>G167</f>
    </oc>
    <nc r="G166">
      <v>106</v>
    </nc>
  </rcc>
  <rcc rId="10557" sId="2" numFmtId="4">
    <oc r="H166">
      <f>H167</f>
    </oc>
    <nc r="H166">
      <v>105.9</v>
    </nc>
  </rcc>
  <rcc rId="10558" sId="2" numFmtId="4">
    <oc r="I166">
      <f>I167</f>
    </oc>
    <nc r="I166">
      <v>9.9999999999994316E-2</v>
    </nc>
  </rcc>
  <rcc rId="10559" sId="2" numFmtId="14">
    <oc r="J166">
      <f>IF(G166=0,"-",H166/G166)</f>
    </oc>
    <nc r="J166">
      <v>0.99905660377358496</v>
    </nc>
  </rcc>
  <rcc rId="10560" sId="2" numFmtId="4">
    <oc r="G167">
      <f>G168</f>
    </oc>
    <nc r="G167">
      <v>106</v>
    </nc>
  </rcc>
  <rcc rId="10561" sId="2" numFmtId="4">
    <oc r="H167">
      <f>H168</f>
    </oc>
    <nc r="H167">
      <v>105.9</v>
    </nc>
  </rcc>
  <rcc rId="10562" sId="2" numFmtId="4">
    <oc r="I167">
      <f>I168</f>
    </oc>
    <nc r="I167">
      <v>9.9999999999994316E-2</v>
    </nc>
  </rcc>
  <rcc rId="10563" sId="2" numFmtId="14">
    <oc r="J167">
      <f>IF(G167=0,"-",H167/G167)</f>
    </oc>
    <nc r="J167">
      <v>0.99905660377358496</v>
    </nc>
  </rcc>
  <rcc rId="10564" sId="2" numFmtId="4">
    <oc r="I168">
      <f>G168-H168</f>
    </oc>
    <nc r="I168">
      <v>9.9999999999994316E-2</v>
    </nc>
  </rcc>
  <rcc rId="10565" sId="2" numFmtId="14">
    <oc r="J168">
      <f>IF(G168=0,"-",H168/G168)</f>
    </oc>
    <nc r="J168">
      <v>0.99905660377358496</v>
    </nc>
  </rcc>
  <rcc rId="10566" sId="2" numFmtId="4">
    <oc r="G169">
      <f>G170</f>
    </oc>
    <nc r="G169">
      <v>199808.9</v>
    </nc>
  </rcc>
  <rcc rId="10567" sId="2" numFmtId="4">
    <oc r="H169">
      <f>H170</f>
    </oc>
    <nc r="H169">
      <v>125284</v>
    </nc>
  </rcc>
  <rcc rId="10568" sId="2" numFmtId="4">
    <oc r="I169">
      <f>I170</f>
    </oc>
    <nc r="I169">
      <v>74524.899999999994</v>
    </nc>
  </rcc>
  <rcc rId="10569" sId="2" numFmtId="14">
    <oc r="J169">
      <f>IF(G169=0,"-",H169/G169)</f>
    </oc>
    <nc r="J169">
      <v>0.62701911676607003</v>
    </nc>
  </rcc>
  <rcc rId="10570" sId="2" numFmtId="4">
    <oc r="G170">
      <f>G171</f>
    </oc>
    <nc r="G170">
      <v>199808.9</v>
    </nc>
  </rcc>
  <rcc rId="10571" sId="2" numFmtId="4">
    <oc r="H170">
      <f>H171</f>
    </oc>
    <nc r="H170">
      <v>125284</v>
    </nc>
  </rcc>
  <rcc rId="10572" sId="2" numFmtId="4">
    <oc r="I170">
      <f>I171</f>
    </oc>
    <nc r="I170">
      <v>74524.899999999994</v>
    </nc>
  </rcc>
  <rcc rId="10573" sId="2" numFmtId="14">
    <oc r="J170">
      <f>IF(G170=0,"-",H170/G170)</f>
    </oc>
    <nc r="J170">
      <v>0.62701911676607003</v>
    </nc>
  </rcc>
  <rcc rId="10574" sId="2" numFmtId="4">
    <oc r="I171">
      <f>G171-H171</f>
    </oc>
    <nc r="I171">
      <v>74524.899999999994</v>
    </nc>
  </rcc>
  <rcc rId="10575" sId="2" numFmtId="14">
    <oc r="J171">
      <f>IF(G171=0,"-",H171/G171)</f>
    </oc>
    <nc r="J171">
      <v>0.62701911676607003</v>
    </nc>
  </rcc>
  <rcc rId="10576" sId="2" numFmtId="4">
    <oc r="G172">
      <f>G173+G175</f>
    </oc>
    <nc r="G172">
      <v>408204.9</v>
    </nc>
  </rcc>
  <rcc rId="10577" sId="2" numFmtId="4">
    <oc r="H172">
      <f>H173+H175</f>
    </oc>
    <nc r="H172">
      <v>342287.10000000003</v>
    </nc>
  </rcc>
  <rcc rId="10578" sId="2" numFmtId="4">
    <oc r="I172">
      <f>I173+I175</f>
    </oc>
    <nc r="I172">
      <v>65917.799999999988</v>
    </nc>
  </rcc>
  <rcc rId="10579" sId="2" numFmtId="14">
    <oc r="J172">
      <f>IF(G172=0,"-",H172/G172)</f>
    </oc>
    <nc r="J172">
      <v>0.83851786198548817</v>
    </nc>
  </rcc>
  <rcc rId="10580" sId="2" numFmtId="4">
    <oc r="G173">
      <f>G174</f>
    </oc>
    <nc r="G173">
      <v>407920.2</v>
    </nc>
  </rcc>
  <rcc rId="10581" sId="2" numFmtId="4">
    <oc r="H173">
      <f>H174</f>
    </oc>
    <nc r="H173">
      <v>342002.4</v>
    </nc>
  </rcc>
  <rcc rId="10582" sId="2" numFmtId="4">
    <oc r="I173">
      <f>I174</f>
    </oc>
    <nc r="I173">
      <v>65917.799999999988</v>
    </nc>
  </rcc>
  <rcc rId="10583" sId="2" numFmtId="14">
    <oc r="J173">
      <f>IF(G173=0,"-",H173/G173)</f>
    </oc>
    <nc r="J173">
      <v>0.83840515865603127</v>
    </nc>
  </rcc>
  <rcc rId="10584" sId="2" numFmtId="4">
    <oc r="I174">
      <f>G174-H174</f>
    </oc>
    <nc r="I174">
      <v>65917.799999999988</v>
    </nc>
  </rcc>
  <rcc rId="10585" sId="2" numFmtId="14">
    <oc r="J174">
      <f>IF(G174=0,"-",H174/G174)</f>
    </oc>
    <nc r="J174">
      <v>0.83840515865603127</v>
    </nc>
  </rcc>
  <rcc rId="10586" sId="2" numFmtId="4">
    <oc r="G175">
      <f>G176</f>
    </oc>
    <nc r="G175">
      <v>284.7</v>
    </nc>
  </rcc>
  <rcc rId="10587" sId="2" numFmtId="4">
    <oc r="H175">
      <f>H176</f>
    </oc>
    <nc r="H175">
      <v>284.7</v>
    </nc>
  </rcc>
  <rcc rId="10588" sId="2" numFmtId="4">
    <oc r="I175">
      <f>I176</f>
    </oc>
    <nc r="I175">
      <v>0</v>
    </nc>
  </rcc>
  <rcc rId="10589" sId="2" numFmtId="14">
    <oc r="J175">
      <f>IF(G175=0,"-",H175/G175)</f>
    </oc>
    <nc r="J175">
      <v>1</v>
    </nc>
  </rcc>
  <rcc rId="10590" sId="2" numFmtId="4">
    <oc r="I176">
      <f>G176-H176</f>
    </oc>
    <nc r="I176">
      <v>0</v>
    </nc>
  </rcc>
  <rcc rId="10591" sId="2" numFmtId="14">
    <oc r="J176">
      <f>IF(G176=0,"-",H176/G176)</f>
    </oc>
    <nc r="J176">
      <v>1</v>
    </nc>
  </rcc>
  <rcc rId="10592" sId="2" numFmtId="4">
    <oc r="G177">
      <f>G178+G183</f>
    </oc>
    <nc r="G177">
      <v>93946.4</v>
    </nc>
  </rcc>
  <rcc rId="10593" sId="2" numFmtId="4">
    <oc r="H177">
      <f>H178+H183</f>
    </oc>
    <nc r="H177">
      <v>72984.899999999994</v>
    </nc>
  </rcc>
  <rcc rId="10594" sId="2" numFmtId="4">
    <oc r="I177">
      <f>I178+I183</f>
    </oc>
    <nc r="I177">
      <v>20961.499999999993</v>
    </nc>
  </rcc>
  <rcc rId="10595" sId="2" numFmtId="14">
    <oc r="J177">
      <f>IF(G177=0,"-",H177/G177)</f>
    </oc>
    <nc r="J177">
      <v>0.77687809218873738</v>
    </nc>
  </rcc>
  <rcc rId="10596" sId="2" numFmtId="4">
    <oc r="G178">
      <f>G179</f>
    </oc>
    <nc r="G178">
      <v>55909.2</v>
    </nc>
  </rcc>
  <rcc rId="10597" sId="2" numFmtId="4">
    <oc r="H178">
      <f>H179</f>
    </oc>
    <nc r="H178">
      <v>45402.3</v>
    </nc>
  </rcc>
  <rcc rId="10598" sId="2" numFmtId="4">
    <oc r="I178">
      <f>I179</f>
    </oc>
    <nc r="I178">
      <v>10506.899999999994</v>
    </nc>
  </rcc>
  <rcc rId="10599" sId="2" numFmtId="14">
    <oc r="J178">
      <f>IF(G178=0,"-",H178/G178)</f>
    </oc>
    <nc r="J178">
      <v>0.81207207400570935</v>
    </nc>
  </rcc>
  <rcc rId="10600" sId="2" numFmtId="4">
    <oc r="G179">
      <f>G180+G181+G182</f>
    </oc>
    <nc r="G179">
      <v>55909.2</v>
    </nc>
  </rcc>
  <rcc rId="10601" sId="2" numFmtId="4">
    <oc r="H179">
      <f>H180+H181+H182</f>
    </oc>
    <nc r="H179">
      <v>45402.3</v>
    </nc>
  </rcc>
  <rcc rId="10602" sId="2" numFmtId="4">
    <oc r="I179">
      <f>I180+I181+I182</f>
    </oc>
    <nc r="I179">
      <v>10506.899999999994</v>
    </nc>
  </rcc>
  <rcc rId="10603" sId="2" numFmtId="14">
    <oc r="J179">
      <f>IF(G179=0,"-",H179/G179)</f>
    </oc>
    <nc r="J179">
      <v>0.81207207400570935</v>
    </nc>
  </rcc>
  <rcc rId="10604" sId="2" numFmtId="4">
    <oc r="I180">
      <f>G180-H180</f>
    </oc>
    <nc r="I180">
      <v>7986.8999999999942</v>
    </nc>
  </rcc>
  <rcc rId="10605" sId="2" numFmtId="14">
    <oc r="J180">
      <f>IF(G180=0,"-",H180/G180)</f>
    </oc>
    <nc r="J180">
      <v>0.81531129466391661</v>
    </nc>
  </rcc>
  <rcc rId="10606" sId="2" numFmtId="4">
    <oc r="I181">
      <f>G181-H181</f>
    </oc>
    <nc r="I181">
      <v>591.9</v>
    </nc>
  </rcc>
  <rcc rId="10607" sId="2" numFmtId="14">
    <oc r="J181">
      <f>IF(G181=0,"-",H181/G181)</f>
    </oc>
    <nc r="J181">
      <v>0.41627218934911248</v>
    </nc>
  </rcc>
  <rcc rId="10608" sId="2" numFmtId="4">
    <oc r="I182">
      <f>G182-H182</f>
    </oc>
    <nc r="I182">
      <v>1928.1000000000004</v>
    </nc>
  </rcc>
  <rcc rId="10609" sId="2" numFmtId="14">
    <oc r="J182">
      <f>IF(G182=0,"-",H182/G182)</f>
    </oc>
    <nc r="J182">
      <v>0.83449785407725319</v>
    </nc>
  </rcc>
  <rcc rId="10610" sId="2" numFmtId="4">
    <oc r="G183">
      <f>G184</f>
    </oc>
    <nc r="G183">
      <v>38037.199999999997</v>
    </nc>
  </rcc>
  <rcc rId="10611" sId="2" numFmtId="4">
    <oc r="H183">
      <f>H184</f>
    </oc>
    <nc r="H183">
      <v>27582.6</v>
    </nc>
  </rcc>
  <rcc rId="10612" sId="2" numFmtId="4">
    <oc r="I183">
      <f>I184</f>
    </oc>
    <nc r="I183">
      <v>10454.599999999999</v>
    </nc>
  </rcc>
  <rcc rId="10613" sId="2" numFmtId="14">
    <oc r="J183">
      <f>IF(G183=0,"-",H183/G183)</f>
    </oc>
    <nc r="J183">
      <v>0.72514801299780218</v>
    </nc>
  </rcc>
  <rcc rId="10614" sId="2" numFmtId="4">
    <oc r="G184">
      <f>G185</f>
    </oc>
    <nc r="G184">
      <v>38037.199999999997</v>
    </nc>
  </rcc>
  <rcc rId="10615" sId="2" numFmtId="4">
    <oc r="H184">
      <f>H185</f>
    </oc>
    <nc r="H184">
      <v>27582.6</v>
    </nc>
  </rcc>
  <rcc rId="10616" sId="2" numFmtId="4">
    <oc r="I184">
      <f>I185</f>
    </oc>
    <nc r="I184">
      <v>10454.599999999999</v>
    </nc>
  </rcc>
  <rcc rId="10617" sId="2" numFmtId="14">
    <oc r="J184">
      <f>IF(G184=0,"-",H184/G184)</f>
    </oc>
    <nc r="J184">
      <v>0.72514801299780218</v>
    </nc>
  </rcc>
  <rcc rId="10618" sId="2" numFmtId="4">
    <oc r="I185">
      <f>G185-H185</f>
    </oc>
    <nc r="I185">
      <v>10454.599999999999</v>
    </nc>
  </rcc>
  <rcc rId="10619" sId="2" numFmtId="14">
    <oc r="J185">
      <f>IF(G185=0,"-",H185/G185)</f>
    </oc>
    <nc r="J185">
      <v>0.72514801299780218</v>
    </nc>
  </rcc>
  <rcc rId="10620" sId="2" numFmtId="4">
    <oc r="G186">
      <f>G187+G190</f>
    </oc>
    <nc r="G186">
      <v>46662.7</v>
    </nc>
  </rcc>
  <rcc rId="10621" sId="2" numFmtId="4">
    <oc r="H186">
      <f>H187+H190</f>
    </oc>
    <nc r="H186">
      <v>3174.1</v>
    </nc>
  </rcc>
  <rcc rId="10622" sId="2" numFmtId="4">
    <oc r="I186">
      <f>I187+I190</f>
    </oc>
    <nc r="I186">
      <v>43488.6</v>
    </nc>
  </rcc>
  <rcc rId="10623" sId="2" numFmtId="14">
    <oc r="J186">
      <f>IF(G186=0,"-",H186/G186)</f>
    </oc>
    <nc r="J186">
      <v>6.8022210459317611E-2</v>
    </nc>
  </rcc>
  <rcc rId="10624" sId="2" numFmtId="4">
    <oc r="G187">
      <f>G188</f>
    </oc>
    <nc r="G187">
      <v>5062.7</v>
    </nc>
  </rcc>
  <rcc rId="10625" sId="2" numFmtId="4">
    <oc r="H187">
      <f>H188</f>
    </oc>
    <nc r="H187">
      <v>3174.1</v>
    </nc>
  </rcc>
  <rcc rId="10626" sId="2" numFmtId="4">
    <oc r="I187">
      <f>I188</f>
    </oc>
    <nc r="I187">
      <v>1888.6</v>
    </nc>
  </rcc>
  <rcc rId="10627" sId="2" numFmtId="14">
    <oc r="J187">
      <f>IF(G187=0,"-",H187/G187)</f>
    </oc>
    <nc r="J187">
      <v>0.62695794734035204</v>
    </nc>
  </rcc>
  <rcc rId="10628" sId="2" numFmtId="4">
    <oc r="G188">
      <f>G189</f>
    </oc>
    <nc r="G188">
      <v>5062.7</v>
    </nc>
  </rcc>
  <rcc rId="10629" sId="2" numFmtId="4">
    <oc r="H188">
      <f>H189</f>
    </oc>
    <nc r="H188">
      <v>3174.1</v>
    </nc>
  </rcc>
  <rcc rId="10630" sId="2" numFmtId="4">
    <oc r="I188">
      <f>I189</f>
    </oc>
    <nc r="I188">
      <v>1888.6</v>
    </nc>
  </rcc>
  <rcc rId="10631" sId="2" numFmtId="14">
    <oc r="J188">
      <f>IF(G188=0,"-",H188/G188)</f>
    </oc>
    <nc r="J188">
      <v>0.62695794734035204</v>
    </nc>
  </rcc>
  <rcc rId="10632" sId="2" numFmtId="4">
    <oc r="I189">
      <f>G189-H189</f>
    </oc>
    <nc r="I189">
      <v>1888.6</v>
    </nc>
  </rcc>
  <rcc rId="10633" sId="2" numFmtId="14">
    <oc r="J189">
      <f>IF(G189=0,"-",H189/G189)</f>
    </oc>
    <nc r="J189">
      <v>0.62695794734035204</v>
    </nc>
  </rcc>
  <rcc rId="10634" sId="2" numFmtId="4">
    <oc r="G190">
      <f>G191</f>
    </oc>
    <nc r="G190">
      <v>41600</v>
    </nc>
  </rcc>
  <rcc rId="10635" sId="2" numFmtId="4">
    <oc r="H190">
      <f>H191</f>
    </oc>
    <nc r="H190">
      <v>0</v>
    </nc>
  </rcc>
  <rcc rId="10636" sId="2" numFmtId="4">
    <oc r="I190">
      <f>I191</f>
    </oc>
    <nc r="I190">
      <v>41600</v>
    </nc>
  </rcc>
  <rcc rId="10637" sId="2" numFmtId="14">
    <oc r="J190">
      <f>IF(G190=0,"-",H190/G190)</f>
    </oc>
    <nc r="J190">
      <v>0</v>
    </nc>
  </rcc>
  <rcc rId="10638" sId="2" numFmtId="4">
    <oc r="G191">
      <f>G192</f>
    </oc>
    <nc r="G191">
      <v>41600</v>
    </nc>
  </rcc>
  <rcc rId="10639" sId="2" numFmtId="4">
    <oc r="H191">
      <f>H192</f>
    </oc>
    <nc r="H191">
      <v>0</v>
    </nc>
  </rcc>
  <rcc rId="10640" sId="2" numFmtId="4">
    <oc r="I191">
      <f>I192</f>
    </oc>
    <nc r="I191">
      <v>41600</v>
    </nc>
  </rcc>
  <rcc rId="10641" sId="2" numFmtId="14">
    <oc r="J191">
      <f>IF(G191=0,"-",H191/G191)</f>
    </oc>
    <nc r="J191">
      <v>0</v>
    </nc>
  </rcc>
  <rcc rId="10642" sId="2" numFmtId="4">
    <oc r="I192">
      <f>G192-H192</f>
    </oc>
    <nc r="I192">
      <v>41600</v>
    </nc>
  </rcc>
  <rcc rId="10643" sId="2" numFmtId="14">
    <oc r="J192">
      <f>IF(G192=0,"-",H192/G192)</f>
    </oc>
    <nc r="J192">
      <v>0</v>
    </nc>
  </rcc>
  <rcc rId="10644" sId="2" numFmtId="4">
    <oc r="G193">
      <f>G194+G208+G224+G237</f>
    </oc>
    <nc r="G193">
      <v>8318625.1000000006</v>
    </nc>
  </rcc>
  <rcc rId="10645" sId="2" numFmtId="4">
    <oc r="H193">
      <f>H194+H208+H224+H237</f>
    </oc>
    <nc r="H193">
      <v>4396444.3</v>
    </nc>
  </rcc>
  <rcc rId="10646" sId="2" numFmtId="4">
    <oc r="I193">
      <f>I194+I208+I224+I237</f>
    </oc>
    <nc r="I193">
      <v>3922180.8</v>
    </nc>
  </rcc>
  <rcc rId="10647" sId="2" numFmtId="14">
    <oc r="J193">
      <f>IF(G193=0,"-",H193/G193)</f>
    </oc>
    <nc r="J193">
      <v>0.52850612296495958</v>
    </nc>
  </rcc>
  <rcc rId="10648" sId="2" numFmtId="4">
    <oc r="G194">
      <f>G195+G201+G198</f>
    </oc>
    <nc r="G194">
      <v>5650381.9000000004</v>
    </nc>
  </rcc>
  <rcc rId="10649" sId="2" numFmtId="4">
    <oc r="H194">
      <f>H195+H201+H198</f>
    </oc>
    <nc r="H194">
      <v>3006144.1</v>
    </nc>
  </rcc>
  <rcc rId="10650" sId="2" numFmtId="4">
    <oc r="I194">
      <f>I195+I201+I198</f>
    </oc>
    <nc r="I194">
      <v>2644237.7999999998</v>
    </nc>
  </rcc>
  <rcc rId="10651" sId="2" numFmtId="14">
    <oc r="J194">
      <f>IF(G194=0,"-",H194/G194)</f>
    </oc>
    <nc r="J194">
      <v>0.53202494153536772</v>
    </nc>
  </rcc>
  <rcc rId="10652" sId="2" numFmtId="4">
    <oc r="G195">
      <f>G196</f>
    </oc>
    <nc r="G195">
      <v>635500.80000000005</v>
    </nc>
  </rcc>
  <rcc rId="10653" sId="2" numFmtId="4">
    <oc r="H195">
      <f>H196</f>
    </oc>
    <nc r="H195">
      <v>367010</v>
    </nc>
  </rcc>
  <rcc rId="10654" sId="2" numFmtId="4">
    <oc r="I195">
      <f>I196</f>
    </oc>
    <nc r="I195">
      <v>268490.80000000005</v>
    </nc>
  </rcc>
  <rcc rId="10655" sId="2" numFmtId="14">
    <oc r="J195">
      <f>IF(G195=0,"-",H195/G195)</f>
    </oc>
    <nc r="J195">
      <v>0.57751304168303164</v>
    </nc>
  </rcc>
  <rcc rId="10656" sId="2" numFmtId="4">
    <oc r="G196">
      <f>G197</f>
    </oc>
    <nc r="G196">
      <v>635500.80000000005</v>
    </nc>
  </rcc>
  <rcc rId="10657" sId="2" numFmtId="4">
    <oc r="H196">
      <f>H197</f>
    </oc>
    <nc r="H196">
      <v>367010</v>
    </nc>
  </rcc>
  <rcc rId="10658" sId="2" numFmtId="4">
    <oc r="I196">
      <f>I197</f>
    </oc>
    <nc r="I196">
      <v>268490.80000000005</v>
    </nc>
  </rcc>
  <rcc rId="10659" sId="2" numFmtId="14">
    <oc r="J196">
      <f>IF(G196=0,"-",H196/G196)</f>
    </oc>
    <nc r="J196">
      <v>0.57751304168303164</v>
    </nc>
  </rcc>
  <rcc rId="10660" sId="2" numFmtId="4">
    <oc r="I197">
      <f>G197-H197</f>
    </oc>
    <nc r="I197">
      <v>268490.80000000005</v>
    </nc>
  </rcc>
  <rcc rId="10661" sId="2" numFmtId="14">
    <oc r="J197">
      <f>IF(G197=0,"-",H197/G197)</f>
    </oc>
    <nc r="J197">
      <v>0.57751304168303164</v>
    </nc>
  </rcc>
  <rcc rId="10662" sId="2" numFmtId="4">
    <oc r="G198">
      <f>G199</f>
    </oc>
    <nc r="G198">
      <v>1943743.6</v>
    </nc>
  </rcc>
  <rcc rId="10663" sId="2" numFmtId="4">
    <oc r="H198">
      <f>H199</f>
    </oc>
    <nc r="H198">
      <v>817301</v>
    </nc>
  </rcc>
  <rcc rId="10664" sId="2" numFmtId="4">
    <oc r="I198">
      <f>I199</f>
    </oc>
    <nc r="I198">
      <v>1126442.6000000001</v>
    </nc>
  </rcc>
  <rcc rId="10665" sId="2" numFmtId="14">
    <oc r="J198">
      <f>IF(G198=0,"-",H198/G198)</f>
    </oc>
    <nc r="J198">
      <v>0.42047778318086809</v>
    </nc>
  </rcc>
  <rcc rId="10666" sId="2" numFmtId="4">
    <oc r="G199">
      <f>G200</f>
    </oc>
    <nc r="G199">
      <v>1943743.6</v>
    </nc>
  </rcc>
  <rcc rId="10667" sId="2" numFmtId="4">
    <oc r="H199">
      <f>H200</f>
    </oc>
    <nc r="H199">
      <v>817301</v>
    </nc>
  </rcc>
  <rcc rId="10668" sId="2" numFmtId="4">
    <oc r="I199">
      <f>I200</f>
    </oc>
    <nc r="I199">
      <v>1126442.6000000001</v>
    </nc>
  </rcc>
  <rcc rId="10669" sId="2" numFmtId="14">
    <oc r="J199">
      <f>IF(G199=0,"-",H199/G199)</f>
    </oc>
    <nc r="J199">
      <v>0.42047778318086809</v>
    </nc>
  </rcc>
  <rcc rId="10670" sId="2" numFmtId="4">
    <oc r="I200">
      <f>G200-H200</f>
    </oc>
    <nc r="I200">
      <v>1126442.6000000001</v>
    </nc>
  </rcc>
  <rcc rId="10671" sId="2" numFmtId="14">
    <oc r="J200">
      <f>IF(G200=0,"-",H200/G200)</f>
    </oc>
    <nc r="J200">
      <v>0.42047778318086809</v>
    </nc>
  </rcc>
  <rcc rId="10672" sId="2" numFmtId="4">
    <oc r="G201">
      <f>G202+G206+G204</f>
    </oc>
    <nc r="G201">
      <v>3071137.5</v>
    </nc>
  </rcc>
  <rcc rId="10673" sId="2" numFmtId="4">
    <oc r="H201">
      <f>H202+H206+H204</f>
    </oc>
    <nc r="H201">
      <v>1821833.1</v>
    </nc>
  </rcc>
  <rcc rId="10674" sId="2" numFmtId="4">
    <oc r="I201">
      <f>I202+I206+I204</f>
    </oc>
    <nc r="I201">
      <v>1249304.3999999999</v>
    </nc>
  </rcc>
  <rcc rId="10675" sId="2" numFmtId="14">
    <oc r="J201">
      <f>IF(G201=0,"-",H201/G201)</f>
    </oc>
    <nc r="J201">
      <v>0.59321117989669958</v>
    </nc>
  </rcc>
  <rcc rId="10676" sId="2" numFmtId="4">
    <oc r="G202">
      <f>G203</f>
    </oc>
    <nc r="G202">
      <v>2765324.9</v>
    </nc>
  </rcc>
  <rcc rId="10677" sId="2" numFmtId="4">
    <oc r="H202">
      <f>H203</f>
    </oc>
    <nc r="H202">
      <v>1517980.8</v>
    </nc>
  </rcc>
  <rcc rId="10678" sId="2" numFmtId="4">
    <oc r="I202">
      <f>I203</f>
    </oc>
    <nc r="I202">
      <v>1247344.0999999999</v>
    </nc>
  </rcc>
  <rcc rId="10679" sId="2" numFmtId="14">
    <oc r="J202">
      <f>IF(G202=0,"-",H202/G202)</f>
    </oc>
    <nc r="J202">
      <v>0.54893397878853223</v>
    </nc>
  </rcc>
  <rcc rId="10680" sId="2" numFmtId="4">
    <oc r="I203">
      <f>G203-H203</f>
    </oc>
    <nc r="I203">
      <v>1247344.0999999999</v>
    </nc>
  </rcc>
  <rcc rId="10681" sId="2" numFmtId="14">
    <oc r="J203">
      <f>IF(G203=0,"-",H203/G203)</f>
    </oc>
    <nc r="J203">
      <v>0.54893397878853223</v>
    </nc>
  </rcc>
  <rcc rId="10682" sId="2" numFmtId="4">
    <oc r="G204">
      <f>G205</f>
    </oc>
    <nc r="G204">
      <v>1894.9</v>
    </nc>
  </rcc>
  <rcc rId="10683" sId="2" numFmtId="4">
    <oc r="H204">
      <f>H205</f>
    </oc>
    <nc r="H204">
      <v>1894.9</v>
    </nc>
  </rcc>
  <rcc rId="10684" sId="2" numFmtId="4">
    <oc r="I204">
      <f>I205</f>
    </oc>
    <nc r="I204">
      <v>0</v>
    </nc>
  </rcc>
  <rcc rId="10685" sId="2" numFmtId="14">
    <oc r="J204">
      <f>IF(G204=0,"-",H204/G204)</f>
    </oc>
    <nc r="J204">
      <v>1</v>
    </nc>
  </rcc>
  <rcc rId="10686" sId="2" numFmtId="4">
    <oc r="I205">
      <f>G205-H205</f>
    </oc>
    <nc r="I205">
      <v>0</v>
    </nc>
  </rcc>
  <rcc rId="10687" sId="2" numFmtId="14">
    <oc r="J205">
      <f>IF(G205=0,"-",H205/G205)</f>
    </oc>
    <nc r="J205">
      <v>1</v>
    </nc>
  </rcc>
  <rcc rId="10688" sId="2" numFmtId="4">
    <oc r="G206">
      <f>G207</f>
    </oc>
    <nc r="G206">
      <v>303917.7</v>
    </nc>
  </rcc>
  <rcc rId="10689" sId="2" numFmtId="4">
    <oc r="H206">
      <f>H207</f>
    </oc>
    <nc r="H206">
      <v>301957.40000000002</v>
    </nc>
  </rcc>
  <rcc rId="10690" sId="2" numFmtId="4">
    <oc r="I206">
      <f>I207</f>
    </oc>
    <nc r="I206">
      <v>1960.2999999999884</v>
    </nc>
  </rcc>
  <rcc rId="10691" sId="2" numFmtId="14">
    <oc r="J206">
      <f>IF(G206=0,"-",H206/G206)</f>
    </oc>
    <nc r="J206">
      <v>0.9935498985416118</v>
    </nc>
  </rcc>
  <rcc rId="10692" sId="2" numFmtId="4">
    <oc r="I207">
      <f>G207-H207</f>
    </oc>
    <nc r="I207">
      <v>1960.2999999999884</v>
    </nc>
  </rcc>
  <rcc rId="10693" sId="2" numFmtId="14">
    <oc r="J207">
      <f>IF(G207=0,"-",H207/G207)</f>
    </oc>
    <nc r="J207">
      <v>0.9935498985416118</v>
    </nc>
  </rcc>
  <rcc rId="10694" sId="2" numFmtId="4">
    <oc r="G208">
      <f>G209+G216+G213</f>
    </oc>
    <nc r="G208">
      <v>1011555.2000000001</v>
    </nc>
  </rcc>
  <rcc rId="10695" sId="2" numFmtId="4">
    <oc r="H208">
      <f>H209+H216+H213</f>
    </oc>
    <nc r="H208">
      <v>340349.3</v>
    </nc>
  </rcc>
  <rcc rId="10696" sId="2" numFmtId="4">
    <oc r="I208">
      <f>I209+I216+I213</f>
    </oc>
    <nc r="I208">
      <v>671205.9</v>
    </nc>
  </rcc>
  <rcc rId="10697" sId="2" numFmtId="14">
    <oc r="J208">
      <f>IF(G208=0,"-",H208/G208)</f>
    </oc>
    <nc r="J208">
      <v>0.33646142098819715</v>
    </nc>
  </rcc>
  <rcc rId="10698" sId="2" numFmtId="4">
    <oc r="G209">
      <f>G210</f>
    </oc>
    <nc r="G209">
      <v>101304.20000000001</v>
    </nc>
  </rcc>
  <rcc rId="10699" sId="2" numFmtId="4">
    <oc r="H209">
      <f>H210</f>
    </oc>
    <nc r="H209">
      <v>81510.7</v>
    </nc>
  </rcc>
  <rcc rId="10700" sId="2" numFmtId="4">
    <oc r="I209">
      <f>I210</f>
    </oc>
    <nc r="I209">
      <v>19793.500000000004</v>
    </nc>
  </rcc>
  <rcc rId="10701" sId="2" numFmtId="14">
    <oc r="J209">
      <f>IF(G209=0,"-",H209/G209)</f>
    </oc>
    <nc r="J209">
      <v>0.80461323419956909</v>
    </nc>
  </rcc>
  <rcc rId="10702" sId="2" numFmtId="4">
    <oc r="G210">
      <f>G211+G212</f>
    </oc>
    <nc r="G210">
      <v>101304.20000000001</v>
    </nc>
  </rcc>
  <rcc rId="10703" sId="2" numFmtId="4">
    <oc r="H210">
      <f>H211+H212</f>
    </oc>
    <nc r="H210">
      <v>81510.7</v>
    </nc>
  </rcc>
  <rcc rId="10704" sId="2" numFmtId="4">
    <oc r="I210">
      <f>I211+I212</f>
    </oc>
    <nc r="I210">
      <v>19793.500000000004</v>
    </nc>
  </rcc>
  <rcc rId="10705" sId="2" numFmtId="14">
    <oc r="J210">
      <f>IF(G210=0,"-",H210/G210)</f>
    </oc>
    <nc r="J210">
      <v>0.80461323419956909</v>
    </nc>
  </rcc>
  <rcc rId="10706" sId="2" numFmtId="4">
    <oc r="I211">
      <f>G211-H211</f>
    </oc>
    <nc r="I211">
      <v>18135.300000000003</v>
    </nc>
  </rcc>
  <rcc rId="10707" sId="2" numFmtId="14">
    <oc r="J211">
      <f>IF(G211=0,"-",H211/G211)</f>
    </oc>
    <nc r="J211">
      <v>0.81103078474850365</v>
    </nc>
  </rcc>
  <rcc rId="10708" sId="2" numFmtId="4">
    <oc r="I212">
      <f>G212-H212</f>
    </oc>
    <nc r="I212">
      <v>1658.2000000000003</v>
    </nc>
  </rcc>
  <rcc rId="10709" sId="2" numFmtId="14">
    <oc r="J212">
      <f>IF(G212=0,"-",H212/G212)</f>
    </oc>
    <nc r="J212">
      <v>0.68916132418550591</v>
    </nc>
  </rcc>
  <rcc rId="10710" sId="2" numFmtId="4">
    <oc r="G213">
      <f>G214</f>
    </oc>
    <nc r="G213">
      <v>200000.4</v>
    </nc>
  </rcc>
  <rcc rId="10711" sId="2" numFmtId="4">
    <oc r="H213">
      <f>H214</f>
    </oc>
    <nc r="H213">
      <v>14532.2</v>
    </nc>
  </rcc>
  <rcc rId="10712" sId="2" numFmtId="4">
    <oc r="I213">
      <f>G213-H213</f>
    </oc>
    <nc r="I213">
      <v>185468.19999999998</v>
    </nc>
  </rcc>
  <rcc rId="10713" sId="2" numFmtId="14">
    <oc r="J213">
      <f>IF(G213=0,"-",H213/G213)</f>
    </oc>
    <nc r="J213">
      <v>7.2660854678290643E-2</v>
    </nc>
  </rcc>
  <rcc rId="10714" sId="2" numFmtId="4">
    <oc r="G214">
      <f>G215</f>
    </oc>
    <nc r="G214">
      <v>200000.4</v>
    </nc>
  </rcc>
  <rcc rId="10715" sId="2" numFmtId="4">
    <oc r="H214">
      <f>H215</f>
    </oc>
    <nc r="H214">
      <v>14532.2</v>
    </nc>
  </rcc>
  <rcc rId="10716" sId="2" numFmtId="4">
    <oc r="I214">
      <f>G214-H214</f>
    </oc>
    <nc r="I214">
      <v>185468.19999999998</v>
    </nc>
  </rcc>
  <rcc rId="10717" sId="2" numFmtId="14">
    <oc r="J214">
      <f>IF(G214=0,"-",H214/G214)</f>
    </oc>
    <nc r="J214">
      <v>7.2660854678290643E-2</v>
    </nc>
  </rcc>
  <rcc rId="10718" sId="2" numFmtId="4">
    <oc r="I215">
      <f>G215-H215</f>
    </oc>
    <nc r="I215">
      <v>185468.19999999998</v>
    </nc>
  </rcc>
  <rcc rId="10719" sId="2" numFmtId="14">
    <oc r="J215">
      <f>IF(G215=0,"-",H215/G215)</f>
    </oc>
    <nc r="J215">
      <v>7.2660854678290643E-2</v>
    </nc>
  </rcc>
  <rcc rId="10720" sId="2" numFmtId="4">
    <oc r="G216">
      <f>G217+G220+G222</f>
    </oc>
    <nc r="G216">
      <v>710250.60000000009</v>
    </nc>
  </rcc>
  <rcc rId="10721" sId="2" numFmtId="4">
    <oc r="H216">
      <f>H217+H220+H222</f>
    </oc>
    <nc r="H216">
      <v>244306.4</v>
    </nc>
  </rcc>
  <rcc rId="10722" sId="2" numFmtId="4">
    <oc r="I216">
      <f>I217+I220+I222</f>
    </oc>
    <nc r="I216">
      <v>465944.2</v>
    </nc>
  </rcc>
  <rcc rId="10723" sId="2" numFmtId="14">
    <oc r="J216">
      <f>IF(G216=0,"-",H216/G216)</f>
    </oc>
    <nc r="J216">
      <v>0.34397211350472628</v>
    </nc>
  </rcc>
  <rcc rId="10724" sId="2" numFmtId="4">
    <oc r="G217">
      <f>G219+G218</f>
    </oc>
    <nc r="G217">
      <v>710216.70000000007</v>
    </nc>
  </rcc>
  <rcc rId="10725" sId="2" numFmtId="4">
    <oc r="H217">
      <f>H219+H218</f>
    </oc>
    <nc r="H217">
      <v>244272.5</v>
    </nc>
  </rcc>
  <rcc rId="10726" sId="2" numFmtId="4">
    <oc r="I217">
      <f>I219+I218</f>
    </oc>
    <nc r="I217">
      <v>465944.2</v>
    </nc>
  </rcc>
  <rcc rId="10727" sId="2" numFmtId="14">
    <oc r="J217">
      <f>IF(G217=0,"-",H217/G217)</f>
    </oc>
    <nc r="J217">
      <v>0.34394080004032568</v>
    </nc>
  </rcc>
  <rcc rId="10728" sId="2" numFmtId="4">
    <oc r="I218">
      <f>G218-H218</f>
    </oc>
    <nc r="I218">
      <v>1564.8</v>
    </nc>
  </rcc>
  <rcc rId="10729" sId="2" numFmtId="14">
    <oc r="J218">
      <f>IF(G218=0,"-",H218/G218)</f>
    </oc>
    <nc r="J218">
      <v>0</v>
    </nc>
  </rcc>
  <rcc rId="10730" sId="2" numFmtId="4">
    <oc r="I219">
      <f>G219-H219</f>
    </oc>
    <nc r="I219">
      <v>464379.4</v>
    </nc>
  </rcc>
  <rcc rId="10731" sId="2" numFmtId="14">
    <oc r="J219">
      <f>IF(G219=0,"-",H219/G219)</f>
    </oc>
    <nc r="J219">
      <v>0.34470026821349098</v>
    </nc>
  </rcc>
  <rcc rId="10732" sId="2" numFmtId="4">
    <oc r="G220">
      <f>G221</f>
    </oc>
    <nc r="G220">
      <v>2.9</v>
    </nc>
  </rcc>
  <rcc rId="10733" sId="2" numFmtId="4">
    <oc r="H220">
      <f>H221</f>
    </oc>
    <nc r="H220">
      <v>2.9</v>
    </nc>
  </rcc>
  <rcc rId="10734" sId="2" numFmtId="4">
    <oc r="I220">
      <f>I221</f>
    </oc>
    <nc r="I220">
      <v>0</v>
    </nc>
  </rcc>
  <rcc rId="10735" sId="2" numFmtId="14">
    <oc r="J220">
      <f>IF(G220=0,"-",H220/G220)</f>
    </oc>
    <nc r="J220">
      <v>1</v>
    </nc>
  </rcc>
  <rcc rId="10736" sId="2" numFmtId="4">
    <oc r="I221">
      <f>G221-H221</f>
    </oc>
    <nc r="I221">
      <v>0</v>
    </nc>
  </rcc>
  <rcc rId="10737" sId="2" numFmtId="14">
    <oc r="J221">
      <f>IF(G221=0,"-",H221/G221)</f>
    </oc>
    <nc r="J221">
      <v>1</v>
    </nc>
  </rcc>
  <rcc rId="10738" sId="2" numFmtId="4">
    <oc r="G222">
      <f>G223</f>
    </oc>
    <nc r="G222">
      <v>31</v>
    </nc>
  </rcc>
  <rcc rId="10739" sId="2" numFmtId="4">
    <oc r="H222">
      <f>H223</f>
    </oc>
    <nc r="H222">
      <v>31</v>
    </nc>
  </rcc>
  <rcc rId="10740" sId="2" numFmtId="4">
    <oc r="I222">
      <f>I223</f>
    </oc>
    <nc r="I222">
      <v>0</v>
    </nc>
  </rcc>
  <rcc rId="10741" sId="2" numFmtId="14">
    <oc r="J222">
      <f>IF(G222=0,"-",H222/G222)</f>
    </oc>
    <nc r="J222">
      <v>1</v>
    </nc>
  </rcc>
  <rcc rId="10742" sId="2" numFmtId="4">
    <oc r="I223">
      <f>G223-H223</f>
    </oc>
    <nc r="I223">
      <v>0</v>
    </nc>
  </rcc>
  <rcc rId="10743" sId="2" numFmtId="14">
    <oc r="J223">
      <f>IF(G223=0,"-",H223/G223)</f>
    </oc>
    <nc r="J223">
      <v>1</v>
    </nc>
  </rcc>
  <rcc rId="10744" sId="2" numFmtId="4">
    <oc r="G224">
      <f>G225+G229+G232</f>
    </oc>
    <nc r="G224">
      <v>1186495.9000000001</v>
    </nc>
  </rcc>
  <rcc rId="10745" sId="2" numFmtId="4">
    <oc r="H224">
      <f>H225+H229+H232</f>
    </oc>
    <nc r="H224">
      <v>660357.89999999991</v>
    </nc>
  </rcc>
  <rcc rId="10746" sId="2" numFmtId="4">
    <oc r="I224">
      <f>I225+I229+I232</f>
    </oc>
    <nc r="I224">
      <v>526137.99999999988</v>
    </nc>
  </rcc>
  <rcc rId="10747" sId="2" numFmtId="14">
    <oc r="J224">
      <f>IF(G224=0,"-",H224/G224)</f>
    </oc>
    <nc r="J224">
      <v>0.55656146810115381</v>
    </nc>
  </rcc>
  <rcc rId="10748" sId="2" numFmtId="4">
    <oc r="G225">
      <f>G226</f>
    </oc>
    <nc r="G225">
      <v>1162509.5</v>
    </nc>
  </rcc>
  <rcc rId="10749" sId="2" numFmtId="4">
    <oc r="H225">
      <f>H226</f>
    </oc>
    <nc r="H225">
      <v>636371.6</v>
    </nc>
  </rcc>
  <rcc rId="10750" sId="2" numFmtId="4">
    <oc r="I225">
      <f>I226</f>
    </oc>
    <nc r="I225">
      <v>526137.89999999991</v>
    </nc>
  </rcc>
  <rcc rId="10751" sId="2" numFmtId="14">
    <oc r="J225">
      <f>IF(G225=0,"-",H225/G225)</f>
    </oc>
    <nc r="J225">
      <v>0.54741195663347264</v>
    </nc>
  </rcc>
  <rcc rId="10752" sId="2" numFmtId="4">
    <oc r="G226">
      <f>SUM(G227:G228)</f>
    </oc>
    <nc r="G226">
      <v>1162509.5</v>
    </nc>
  </rcc>
  <rcc rId="10753" sId="2" numFmtId="4">
    <oc r="H226">
      <f>SUM(H227:H228)</f>
    </oc>
    <nc r="H226">
      <v>636371.6</v>
    </nc>
  </rcc>
  <rcc rId="10754" sId="2" numFmtId="4">
    <oc r="I226">
      <f>SUM(I227:I228)</f>
    </oc>
    <nc r="I226">
      <v>526137.89999999991</v>
    </nc>
  </rcc>
  <rcc rId="10755" sId="2" numFmtId="14">
    <oc r="J226">
      <f>IF(G226=0,"-",H226/G226)</f>
    </oc>
    <nc r="J226">
      <v>0.54741195663347264</v>
    </nc>
  </rcc>
  <rcc rId="10756" sId="2" numFmtId="4">
    <oc r="I227">
      <f>G227-H227</f>
    </oc>
    <nc r="I227">
      <v>520284.19999999995</v>
    </nc>
  </rcc>
  <rcc rId="10757" sId="2" numFmtId="14">
    <oc r="J227">
      <f>IF(G227=0,"-",H227/G227)</f>
    </oc>
    <nc r="J227">
      <v>0.54880902083294314</v>
    </nc>
  </rcc>
  <rcc rId="10758" sId="2" numFmtId="4">
    <oc r="I228">
      <f>G228-H228</f>
    </oc>
    <nc r="I228">
      <v>5853.6999999999989</v>
    </nc>
  </rcc>
  <rcc rId="10759" sId="2" numFmtId="14">
    <oc r="J228">
      <f>IF(G228=0,"-",H228/G228)</f>
    </oc>
    <nc r="J228">
      <v>0.37555870838355931</v>
    </nc>
  </rcc>
  <rcc rId="10760" sId="2" numFmtId="4">
    <oc r="G229">
      <f>G230</f>
    </oc>
    <nc r="G229">
      <v>8488.2999999999993</v>
    </nc>
  </rcc>
  <rcc rId="10761" sId="2" numFmtId="4">
    <oc r="H229">
      <f>H230</f>
    </oc>
    <nc r="H229">
      <v>8488.2000000000007</v>
    </nc>
  </rcc>
  <rcc rId="10762" sId="2" numFmtId="4">
    <oc r="I229">
      <f>I230</f>
    </oc>
    <nc r="I229">
      <v>9.9999999998544808E-2</v>
    </nc>
  </rcc>
  <rcc rId="10763" sId="2" numFmtId="14">
    <oc r="J229">
      <f>IF(G229=0,"-",H229/G229)</f>
    </oc>
    <nc r="J229">
      <v>0.99998821907802526</v>
    </nc>
  </rcc>
  <rcc rId="10764" sId="2" numFmtId="4">
    <oc r="G230">
      <f>G231</f>
    </oc>
    <nc r="G230">
      <v>8488.2999999999993</v>
    </nc>
  </rcc>
  <rcc rId="10765" sId="2" numFmtId="4">
    <oc r="H230">
      <f>H231</f>
    </oc>
    <nc r="H230">
      <v>8488.2000000000007</v>
    </nc>
  </rcc>
  <rcc rId="10766" sId="2" numFmtId="4">
    <oc r="I230">
      <f>I231</f>
    </oc>
    <nc r="I230">
      <v>9.9999999998544808E-2</v>
    </nc>
  </rcc>
  <rcc rId="10767" sId="2" numFmtId="14">
    <oc r="J230">
      <f>IF(G230=0,"-",H230/G230)</f>
    </oc>
    <nc r="J230">
      <v>0.99998821907802526</v>
    </nc>
  </rcc>
  <rcc rId="10768" sId="2" numFmtId="4">
    <oc r="I231">
      <f>G231-H231</f>
    </oc>
    <nc r="I231">
      <v>9.9999999998544808E-2</v>
    </nc>
  </rcc>
  <rcc rId="10769" sId="2" numFmtId="14">
    <oc r="J231">
      <f>IF(G231=0,"-",H231/G231)</f>
    </oc>
    <nc r="J231">
      <v>0.99998821907802526</v>
    </nc>
  </rcc>
  <rcc rId="10770" sId="2" numFmtId="4">
    <oc r="G232">
      <f>G233+G235</f>
    </oc>
    <nc r="G232">
      <v>15498.1</v>
    </nc>
  </rcc>
  <rcc rId="10771" sId="2" numFmtId="4">
    <oc r="H232">
      <f>H233+H235</f>
    </oc>
    <nc r="H232">
      <v>15498.1</v>
    </nc>
  </rcc>
  <rcc rId="10772" sId="2" numFmtId="4">
    <oc r="I232">
      <f>I233+I235</f>
    </oc>
    <nc r="I232">
      <v>0</v>
    </nc>
  </rcc>
  <rcc rId="10773" sId="2" numFmtId="14">
    <oc r="J232">
      <f>IF(G232=0,"-",H232/G232)</f>
    </oc>
    <nc r="J232">
      <v>1</v>
    </nc>
  </rcc>
  <rcc rId="10774" sId="2" numFmtId="4">
    <oc r="G233">
      <f>G234</f>
    </oc>
    <nc r="G233">
      <v>9515</v>
    </nc>
  </rcc>
  <rcc rId="10775" sId="2" numFmtId="4">
    <oc r="H233">
      <f>H234</f>
    </oc>
    <nc r="H233">
      <v>9515</v>
    </nc>
  </rcc>
  <rcc rId="10776" sId="2" numFmtId="4">
    <oc r="I233">
      <f>I234</f>
    </oc>
    <nc r="I233">
      <v>0</v>
    </nc>
  </rcc>
  <rcc rId="10777" sId="2" numFmtId="14">
    <oc r="J233">
      <f>IF(G233=0,"-",H233/G233)</f>
    </oc>
    <nc r="J233">
      <v>1</v>
    </nc>
  </rcc>
  <rcc rId="10778" sId="2" numFmtId="4">
    <oc r="I234">
      <f>G234-H234</f>
    </oc>
    <nc r="I234">
      <v>0</v>
    </nc>
  </rcc>
  <rcc rId="10779" sId="2" numFmtId="14">
    <oc r="J234">
      <f>IF(G234=0,"-",H234/G234)</f>
    </oc>
    <nc r="J234">
      <v>1</v>
    </nc>
  </rcc>
  <rcc rId="10780" sId="2" numFmtId="4">
    <oc r="G235">
      <f>G236</f>
    </oc>
    <nc r="G235">
      <v>5983.1</v>
    </nc>
  </rcc>
  <rcc rId="10781" sId="2" numFmtId="4">
    <oc r="H235">
      <f>H236</f>
    </oc>
    <nc r="H235">
      <v>5983.1</v>
    </nc>
  </rcc>
  <rcc rId="10782" sId="2" numFmtId="4">
    <oc r="I235">
      <f>I236</f>
    </oc>
    <nc r="I235">
      <v>0</v>
    </nc>
  </rcc>
  <rcc rId="10783" sId="2" numFmtId="14">
    <oc r="J235">
      <f>IF(G235=0,"-",H235/G235)</f>
    </oc>
    <nc r="J235">
      <v>1</v>
    </nc>
  </rcc>
  <rcc rId="10784" sId="2" numFmtId="4">
    <oc r="I236">
      <f>G236-H236</f>
    </oc>
    <nc r="I236">
      <v>0</v>
    </nc>
  </rcc>
  <rcc rId="10785" sId="2" numFmtId="14">
    <oc r="J236">
      <f>IF(G236=0,"-",H236/G236)</f>
    </oc>
    <nc r="J236">
      <v>1</v>
    </nc>
  </rcc>
  <rcc rId="10786" sId="2" numFmtId="4">
    <oc r="G237">
      <f>G238+G247+G252+G255</f>
    </oc>
    <nc r="G237">
      <v>470192.10000000003</v>
    </nc>
  </rcc>
  <rcc rId="10787" sId="2" numFmtId="4">
    <oc r="H237">
      <f>H238+H247+H252+H255</f>
    </oc>
    <nc r="H237">
      <v>389592.99999999994</v>
    </nc>
  </rcc>
  <rcc rId="10788" sId="2" numFmtId="4">
    <oc r="I237">
      <f>I238+I247+I252+I255</f>
    </oc>
    <nc r="I237">
      <v>80599.100000000006</v>
    </nc>
  </rcc>
  <rcc rId="10789" sId="2" numFmtId="14">
    <oc r="J237">
      <f>IF(G237=0,"-",H237/G237)</f>
    </oc>
    <nc r="J237">
      <v>0.82858261548843526</v>
    </nc>
  </rcc>
  <rcc rId="10790" sId="2" numFmtId="4">
    <oc r="G238">
      <f>G243+G239</f>
    </oc>
    <nc r="G238">
      <v>370321.10000000003</v>
    </nc>
  </rcc>
  <rcc rId="10791" sId="2" numFmtId="4">
    <oc r="H238">
      <f>H243+H239</f>
    </oc>
    <nc r="H238">
      <v>328179.8</v>
    </nc>
  </rcc>
  <rcc rId="10792" sId="2" numFmtId="4">
    <oc r="I238">
      <f>I243+I239</f>
    </oc>
    <nc r="I238">
      <v>42141.30000000001</v>
    </nc>
  </rcc>
  <rcc rId="10793" sId="2" numFmtId="14">
    <oc r="J238">
      <f>IF(G238=0,"-",H238/G238)</f>
    </oc>
    <nc r="J238">
      <v>0.88620335163186748</v>
    </nc>
  </rcc>
  <rcc rId="10794" sId="2" numFmtId="4">
    <oc r="G239">
      <f>SUM(G240:G242)</f>
    </oc>
    <nc r="G239">
      <v>107870</v>
    </nc>
  </rcc>
  <rcc rId="10795" sId="2" numFmtId="4">
    <oc r="H239">
      <f>SUM(H240:H242)</f>
    </oc>
    <nc r="H239">
      <v>95503.6</v>
    </nc>
  </rcc>
  <rcc rId="10796" sId="2" numFmtId="4">
    <oc r="I239">
      <f>SUM(I240:I242)</f>
    </oc>
    <nc r="I239">
      <v>12366.399999999996</v>
    </nc>
  </rcc>
  <rcc rId="10797" sId="2" numFmtId="14">
    <oc r="J239">
      <f>IF(G239=0,"-",H239/G239)</f>
    </oc>
    <nc r="J239">
      <v>0.88535830165940488</v>
    </nc>
  </rcc>
  <rcc rId="10798" sId="2" numFmtId="4">
    <oc r="I240">
      <f>G240-H240</f>
    </oc>
    <nc r="I240">
      <v>8954.6999999999971</v>
    </nc>
  </rcc>
  <rcc rId="10799" sId="2" numFmtId="14">
    <oc r="J240">
      <f>IF(G240=0,"-",H240/G240)</f>
    </oc>
    <nc r="J240">
      <v>0.89007984975234922</v>
    </nc>
  </rcc>
  <rcc rId="10800" sId="2" numFmtId="4">
    <oc r="I241">
      <f>G241-H241</f>
    </oc>
    <nc r="I241">
      <v>459.10000000000014</v>
    </nc>
  </rcc>
  <rcc rId="10801" sId="2" numFmtId="14">
    <oc r="J241">
      <f>IF(G241=0,"-",H241/G241)</f>
    </oc>
    <nc r="J241">
      <v>0.81539265752543322</v>
    </nc>
  </rcc>
  <rcc rId="10802" sId="2" numFmtId="4">
    <oc r="I242">
      <f>G242-H242</f>
    </oc>
    <nc r="I242">
      <v>2952.5999999999985</v>
    </nc>
  </rcc>
  <rcc rId="10803" sId="2" numFmtId="14">
    <oc r="J242">
      <f>IF(G242=0,"-",H242/G242)</f>
    </oc>
    <nc r="J242">
      <v>0.8765511589791618</v>
    </nc>
  </rcc>
  <rcc rId="10804" sId="2" numFmtId="4">
    <oc r="G243">
      <f>SUM(G244:G246)</f>
    </oc>
    <nc r="G243">
      <v>262451.10000000003</v>
    </nc>
  </rcc>
  <rcc rId="10805" sId="2" numFmtId="4">
    <oc r="H243">
      <f>SUM(H244:H246)</f>
    </oc>
    <nc r="H243">
      <v>232676.19999999998</v>
    </nc>
  </rcc>
  <rcc rId="10806" sId="2" numFmtId="4">
    <oc r="I243">
      <f>SUM(I244:I246)</f>
    </oc>
    <nc r="I243">
      <v>29774.900000000012</v>
    </nc>
  </rcc>
  <rcc rId="10807" sId="2" numFmtId="14">
    <oc r="J243">
      <f>IF(G243=0,"-",H243/G243)</f>
    </oc>
    <nc r="J243">
      <v>0.88655067553536626</v>
    </nc>
  </rcc>
  <rcc rId="10808" sId="2" numFmtId="4">
    <oc r="I244">
      <f>G244-H244</f>
    </oc>
    <nc r="I244">
      <v>21942.700000000012</v>
    </nc>
  </rcc>
  <rcc rId="10809" sId="2" numFmtId="14">
    <oc r="J244">
      <f>IF(G244=0,"-",H244/G244)</f>
    </oc>
    <nc r="J244">
      <v>0.89013131047604732</v>
    </nc>
  </rcc>
  <rcc rId="10810" sId="2" numFmtId="4">
    <oc r="I245">
      <f>G245-H245</f>
    </oc>
    <nc r="I245">
      <v>1204.2999999999997</v>
    </nc>
  </rcc>
  <rcc rId="10811" sId="2" numFmtId="14">
    <oc r="J245">
      <f>IF(G245=0,"-",H245/G245)</f>
    </oc>
    <nc r="J245">
      <v>0.7463403332139773</v>
    </nc>
  </rcc>
  <rcc rId="10812" sId="2" numFmtId="4">
    <oc r="I246">
      <f>G246-H246</f>
    </oc>
    <nc r="I246">
      <v>6627.9000000000015</v>
    </nc>
  </rcc>
  <rcc rId="10813" sId="2" numFmtId="14">
    <oc r="J246">
      <f>IF(G246=0,"-",H246/G246)</f>
    </oc>
    <nc r="J246">
      <v>0.8856980748768235</v>
    </nc>
  </rcc>
  <rcc rId="10814" sId="2" numFmtId="4">
    <oc r="G247">
      <f>G248</f>
    </oc>
    <nc r="G247">
      <v>94732.3</v>
    </nc>
  </rcc>
  <rcc rId="10815" sId="2" numFmtId="4">
    <oc r="H247">
      <f>H248</f>
    </oc>
    <nc r="H247">
      <v>56594.5</v>
    </nc>
  </rcc>
  <rcc rId="10816" sId="2" numFmtId="4">
    <oc r="I247">
      <f>I248</f>
    </oc>
    <nc r="I247">
      <v>38137.800000000003</v>
    </nc>
  </rcc>
  <rcc rId="10817" sId="2" numFmtId="14">
    <oc r="J247">
      <f>IF(G247=0,"-",H247/G247)</f>
    </oc>
    <nc r="J247">
      <v>0.59741503162068266</v>
    </nc>
  </rcc>
  <rcc rId="10818" sId="2" numFmtId="4">
    <oc r="G248">
      <f>G250+G251+G249</f>
    </oc>
    <nc r="G248">
      <v>94732.3</v>
    </nc>
  </rcc>
  <rcc rId="10819" sId="2" numFmtId="4">
    <oc r="H248">
      <f>H250+H251+H249</f>
    </oc>
    <nc r="H248">
      <v>56594.5</v>
    </nc>
  </rcc>
  <rcc rId="10820" sId="2" numFmtId="4">
    <oc r="I248">
      <f>I250+I251+I249</f>
    </oc>
    <nc r="I248">
      <v>38137.800000000003</v>
    </nc>
  </rcc>
  <rcc rId="10821" sId="2" numFmtId="14">
    <oc r="J248">
      <f>IF(G248=0,"-",H248/G248)</f>
    </oc>
    <nc r="J248">
      <v>0.59741503162068266</v>
    </nc>
  </rcc>
  <rcc rId="10822" sId="2" numFmtId="4">
    <oc r="I249">
      <f>G249-H249</f>
    </oc>
    <nc r="I249">
      <v>7866.3</v>
    </nc>
  </rcc>
  <rcc rId="10823" sId="2" numFmtId="14">
    <oc r="J249">
      <f>IF(G249=0,"-",H249/G249)</f>
    </oc>
    <nc r="J249">
      <v>2.0032141121949398E-2</v>
    </nc>
  </rcc>
  <rcc rId="10824" sId="2" numFmtId="4">
    <oc r="I250">
      <f>G250-H250</f>
    </oc>
    <nc r="I250">
      <v>28483.9</v>
    </nc>
  </rcc>
  <rcc rId="10825" sId="2" numFmtId="14">
    <oc r="J250">
      <f>IF(G250=0,"-",H250/G250)</f>
    </oc>
    <nc r="J250">
      <v>0.64494982860704264</v>
    </nc>
  </rcc>
  <rcc rId="10826" sId="2" numFmtId="4">
    <oc r="I251">
      <f>G251-H251</f>
    </oc>
    <nc r="I251">
      <v>1787.5999999999995</v>
    </nc>
  </rcc>
  <rcc rId="10827" sId="2" numFmtId="14">
    <oc r="J251">
      <f>IF(G251=0,"-",H251/G251)</f>
    </oc>
    <nc r="J251">
      <v>0.72414431653344036</v>
    </nc>
  </rcc>
  <rcc rId="10828" sId="2" numFmtId="4">
    <oc r="G252">
      <f>G253</f>
    </oc>
    <nc r="G252">
      <v>1140.9000000000001</v>
    </nc>
  </rcc>
  <rcc rId="10829" sId="2" numFmtId="4">
    <oc r="H252">
      <f>H253</f>
    </oc>
    <nc r="H252">
      <v>829.6</v>
    </nc>
  </rcc>
  <rcc rId="10830" sId="2" numFmtId="4">
    <oc r="I252">
      <f>I253</f>
    </oc>
    <nc r="I252">
      <v>311.30000000000007</v>
    </nc>
  </rcc>
  <rcc rId="10831" sId="2" numFmtId="14">
    <oc r="J252">
      <f>IF(G252=0,"-",H252/G252)</f>
    </oc>
    <nc r="J252">
      <v>0.72714523621702165</v>
    </nc>
  </rcc>
  <rcc rId="10832" sId="2" numFmtId="4">
    <oc r="G253">
      <f>G254</f>
    </oc>
    <nc r="G253">
      <v>1140.9000000000001</v>
    </nc>
  </rcc>
  <rcc rId="10833" sId="2" numFmtId="4">
    <oc r="H253">
      <f>H254</f>
    </oc>
    <nc r="H253">
      <v>829.6</v>
    </nc>
  </rcc>
  <rcc rId="10834" sId="2" numFmtId="4">
    <oc r="I253">
      <f>I254</f>
    </oc>
    <nc r="I253">
      <v>311.30000000000007</v>
    </nc>
  </rcc>
  <rcc rId="10835" sId="2" numFmtId="14">
    <oc r="J253">
      <f>IF(G253=0,"-",H253/G253)</f>
    </oc>
    <nc r="J253">
      <v>0.72714523621702165</v>
    </nc>
  </rcc>
  <rcc rId="10836" sId="2" numFmtId="4">
    <oc r="I254">
      <f>G254-H254</f>
    </oc>
    <nc r="I254">
      <v>311.30000000000007</v>
    </nc>
  </rcc>
  <rcc rId="10837" sId="2" numFmtId="14">
    <oc r="J254">
      <f>IF(G254=0,"-",H254/G254)</f>
    </oc>
    <nc r="J254">
      <v>0.72714523621702165</v>
    </nc>
  </rcc>
  <rcc rId="10838" sId="2" numFmtId="4">
    <oc r="G255">
      <f>G256+G258</f>
    </oc>
    <nc r="G255">
      <v>3997.7999999999997</v>
    </nc>
  </rcc>
  <rcc rId="10839" sId="2" numFmtId="4">
    <oc r="H255">
      <f>H256+H258</f>
    </oc>
    <nc r="H255">
      <v>3989.1</v>
    </nc>
  </rcc>
  <rcc rId="10840" sId="2" numFmtId="4">
    <oc r="I255">
      <f>I256+I258</f>
    </oc>
    <nc r="I255">
      <v>8.6999999999998181</v>
    </nc>
  </rcc>
  <rcc rId="10841" sId="2" numFmtId="14">
    <oc r="J255">
      <f>IF(G255=0,"-",H255/G255)</f>
    </oc>
    <nc r="J255">
      <v>0.99782380309170049</v>
    </nc>
  </rcc>
  <rcc rId="10842" sId="2" numFmtId="4">
    <oc r="G256">
      <f>G257</f>
    </oc>
    <nc r="G256">
      <v>678.9</v>
    </nc>
  </rcc>
  <rcc rId="10843" sId="2" numFmtId="4">
    <oc r="H256">
      <f>H257</f>
    </oc>
    <nc r="H256">
      <v>670.4</v>
    </nc>
  </rcc>
  <rcc rId="10844" sId="2" numFmtId="4">
    <oc r="I256">
      <f>I257</f>
    </oc>
    <nc r="I256">
      <v>8.5</v>
    </nc>
  </rcc>
  <rcc rId="10845" sId="2" numFmtId="14">
    <oc r="J256">
      <f>IF(G256=0,"-",H256/G256)</f>
    </oc>
    <nc r="J256">
      <v>0.98747974664899096</v>
    </nc>
  </rcc>
  <rcc rId="10846" sId="2" numFmtId="4">
    <oc r="I257">
      <f>G257-H257</f>
    </oc>
    <nc r="I257">
      <v>8.5</v>
    </nc>
  </rcc>
  <rcc rId="10847" sId="2" numFmtId="14">
    <oc r="J257">
      <f>IF(G257=0,"-",H257/G257)</f>
    </oc>
    <nc r="J257">
      <v>0.98747974664899096</v>
    </nc>
  </rcc>
  <rcc rId="10848" sId="2" numFmtId="4">
    <oc r="G258">
      <f>G260+G259</f>
    </oc>
    <nc r="G258">
      <v>3318.8999999999996</v>
    </nc>
  </rcc>
  <rcc rId="10849" sId="2" numFmtId="4">
    <oc r="H258">
      <f>H260+H259</f>
    </oc>
    <nc r="H258">
      <v>3318.7</v>
    </nc>
  </rcc>
  <rcc rId="10850" sId="2" numFmtId="4">
    <oc r="I258">
      <f>G258-H258</f>
    </oc>
    <nc r="I258">
      <v>0.1999999999998181</v>
    </nc>
  </rcc>
  <rcc rId="10851" sId="2" numFmtId="14">
    <oc r="J258">
      <f>IF(G258=0,"-",H258/G258)</f>
    </oc>
    <nc r="J258">
      <v>0.99993973907017386</v>
    </nc>
  </rcc>
  <rcc rId="10852" sId="2" numFmtId="4">
    <oc r="I259">
      <f>G259-H259</f>
    </oc>
    <nc r="I259">
      <v>9.9999999999909051E-2</v>
    </nc>
  </rcc>
  <rcc rId="10853" sId="2" numFmtId="14">
    <oc r="J259">
      <f>IF(G259=0,"-",H259/G259)</f>
    </oc>
    <nc r="J259">
      <v>0.99996779595517205</v>
    </nc>
  </rcc>
  <rcc rId="10854" sId="2" numFmtId="4">
    <oc r="I260">
      <f>G260-H260</f>
    </oc>
    <nc r="I260">
      <v>9.9999999999994316E-2</v>
    </nc>
  </rcc>
  <rcc rId="10855" sId="2" numFmtId="14">
    <oc r="J260">
      <f>IF(G260=0,"-",H260/G260)</f>
    </oc>
    <nc r="J260">
      <v>0.99953205428170333</v>
    </nc>
  </rcc>
  <rcc rId="10856" sId="2" numFmtId="4">
    <oc r="G261">
      <f>G262+G266+G270</f>
    </oc>
    <nc r="G261">
      <v>612648.30000000005</v>
    </nc>
  </rcc>
  <rcc rId="10857" sId="2" numFmtId="4">
    <oc r="H261">
      <f>H262+H266+H270</f>
    </oc>
    <nc r="H261">
      <v>189665.1</v>
    </nc>
  </rcc>
  <rcc rId="10858" sId="2" numFmtId="4">
    <oc r="I261">
      <f>I262+I266+I270</f>
    </oc>
    <nc r="I261">
      <v>422983.2</v>
    </nc>
  </rcc>
  <rcc rId="10859" sId="2" numFmtId="14">
    <oc r="J261">
      <f>IF(G261=0,"-",H261/G261)</f>
    </oc>
    <nc r="J261">
      <v>0.30958234928587902</v>
    </nc>
  </rcc>
  <rcc rId="10860" sId="2" numFmtId="4">
    <oc r="G262">
      <f>G263</f>
    </oc>
    <nc r="G262">
      <v>518997.5</v>
    </nc>
  </rcc>
  <rcc rId="10861" sId="2" numFmtId="4">
    <oc r="H262">
      <f>H263</f>
    </oc>
    <nc r="H262">
      <v>133008.5</v>
    </nc>
  </rcc>
  <rcc rId="10862" sId="2" numFmtId="4">
    <oc r="I262">
      <f>I263</f>
    </oc>
    <nc r="I262">
      <v>385989</v>
    </nc>
  </rcc>
  <rcc rId="10863" sId="2" numFmtId="14">
    <oc r="J262">
      <f>IF(G262=0,"-",H262/G262)</f>
    </oc>
    <nc r="J262">
      <v>0.25627965452627421</v>
    </nc>
  </rcc>
  <rcc rId="10864" sId="2" numFmtId="4">
    <oc r="G263">
      <f>G264</f>
    </oc>
    <nc r="G263">
      <v>518997.5</v>
    </nc>
  </rcc>
  <rcc rId="10865" sId="2" numFmtId="4">
    <oc r="H263">
      <f>H264</f>
    </oc>
    <nc r="H263">
      <v>133008.5</v>
    </nc>
  </rcc>
  <rcc rId="10866" sId="2" numFmtId="4">
    <oc r="I263">
      <f>I264</f>
    </oc>
    <nc r="I263">
      <v>385989</v>
    </nc>
  </rcc>
  <rcc rId="10867" sId="2" numFmtId="14">
    <oc r="J263">
      <f>IF(G263=0,"-",H263/G263)</f>
    </oc>
    <nc r="J263">
      <v>0.25627965452627421</v>
    </nc>
  </rcc>
  <rcc rId="10868" sId="2" numFmtId="4">
    <oc r="G264">
      <f>G265</f>
    </oc>
    <nc r="G264">
      <v>518997.5</v>
    </nc>
  </rcc>
  <rcc rId="10869" sId="2" numFmtId="4">
    <oc r="H264">
      <f>H265</f>
    </oc>
    <nc r="H264">
      <v>133008.5</v>
    </nc>
  </rcc>
  <rcc rId="10870" sId="2" numFmtId="4">
    <oc r="I264">
      <f>I265</f>
    </oc>
    <nc r="I264">
      <v>385989</v>
    </nc>
  </rcc>
  <rcc rId="10871" sId="2" numFmtId="14">
    <oc r="J264">
      <f>IF(G264=0,"-",H264/G264)</f>
    </oc>
    <nc r="J264">
      <v>0.25627965452627421</v>
    </nc>
  </rcc>
  <rcc rId="10872" sId="2" numFmtId="4">
    <oc r="I265">
      <f>G265-H265</f>
    </oc>
    <nc r="I265">
      <v>385989</v>
    </nc>
  </rcc>
  <rcc rId="10873" sId="2" numFmtId="14">
    <oc r="J265">
      <f>IF(G265=0,"-",H265/G265)</f>
    </oc>
    <nc r="J265">
      <v>0.25627965452627421</v>
    </nc>
  </rcc>
  <rcc rId="10874" sId="2" numFmtId="4">
    <oc r="G266">
      <f>G267</f>
    </oc>
    <nc r="G266">
      <v>16287.4</v>
    </nc>
  </rcc>
  <rcc rId="10875" sId="2" numFmtId="4">
    <oc r="H266">
      <f>H267</f>
    </oc>
    <nc r="H266">
      <v>13567.5</v>
    </nc>
  </rcc>
  <rcc rId="10876" sId="2" numFmtId="4">
    <oc r="I266">
      <f>I267</f>
    </oc>
    <nc r="I266">
      <v>2719.8999999999996</v>
    </nc>
  </rcc>
  <rcc rId="10877" sId="2" numFmtId="14">
    <oc r="J266">
      <f>IF(G266=0,"-",H266/G266)</f>
    </oc>
    <nc r="J266">
      <v>0.83300588184731761</v>
    </nc>
  </rcc>
  <rcc rId="10878" sId="2" numFmtId="4">
    <oc r="G267">
      <f>G268</f>
    </oc>
    <nc r="G267">
      <v>16287.4</v>
    </nc>
  </rcc>
  <rcc rId="10879" sId="2" numFmtId="4">
    <oc r="H267">
      <f>H268</f>
    </oc>
    <nc r="H267">
      <v>13567.5</v>
    </nc>
  </rcc>
  <rcc rId="10880" sId="2" numFmtId="4">
    <oc r="I267">
      <f>I268</f>
    </oc>
    <nc r="I267">
      <v>2719.8999999999996</v>
    </nc>
  </rcc>
  <rcc rId="10881" sId="2" numFmtId="14">
    <oc r="J267">
      <f>IF(G267=0,"-",H267/G267)</f>
    </oc>
    <nc r="J267">
      <v>0.83300588184731761</v>
    </nc>
  </rcc>
  <rcc rId="10882" sId="2" numFmtId="4">
    <oc r="G268">
      <f>G269</f>
    </oc>
    <nc r="G268">
      <v>16287.4</v>
    </nc>
  </rcc>
  <rcc rId="10883" sId="2" numFmtId="4">
    <oc r="H268">
      <f>H269</f>
    </oc>
    <nc r="H268">
      <v>13567.5</v>
    </nc>
  </rcc>
  <rcc rId="10884" sId="2" numFmtId="4">
    <oc r="I268">
      <f>I269</f>
    </oc>
    <nc r="I268">
      <v>2719.8999999999996</v>
    </nc>
  </rcc>
  <rcc rId="10885" sId="2" numFmtId="14">
    <oc r="J268">
      <f>IF(G268=0,"-",H268/G268)</f>
    </oc>
    <nc r="J268">
      <v>0.83300588184731761</v>
    </nc>
  </rcc>
  <rcc rId="10886" sId="2" numFmtId="4">
    <oc r="I269">
      <f>G269-H269</f>
    </oc>
    <nc r="I269">
      <v>2719.8999999999996</v>
    </nc>
  </rcc>
  <rcc rId="10887" sId="2" numFmtId="14">
    <oc r="J269">
      <f>IF(G269=0,"-",H269/G269)</f>
    </oc>
    <nc r="J269">
      <v>0.83300588184731761</v>
    </nc>
  </rcc>
  <rcc rId="10888" sId="2" numFmtId="4">
    <oc r="G270">
      <f>G271+G276+G279</f>
    </oc>
    <nc r="G270">
      <v>77363.399999999994</v>
    </nc>
  </rcc>
  <rcc rId="10889" sId="2" numFmtId="4">
    <oc r="H270">
      <f>H271+H276+H279</f>
    </oc>
    <nc r="H270">
      <v>43089.1</v>
    </nc>
  </rcc>
  <rcc rId="10890" sId="2" numFmtId="4">
    <oc r="I270">
      <f>I271+I276+I279</f>
    </oc>
    <nc r="I270">
      <v>34274.300000000003</v>
    </nc>
  </rcc>
  <rcc rId="10891" sId="2" numFmtId="14">
    <oc r="J270">
      <f>IF(G270=0,"-",H270/G270)</f>
    </oc>
    <nc r="J270">
      <v>0.55697009180051549</v>
    </nc>
  </rcc>
  <rcc rId="10892" sId="2" numFmtId="4">
    <oc r="G271">
      <f>G272</f>
    </oc>
    <nc r="G271">
      <v>70581.399999999994</v>
    </nc>
  </rcc>
  <rcc rId="10893" sId="2" numFmtId="4">
    <oc r="H271">
      <f>H272</f>
    </oc>
    <nc r="H271">
      <v>37932.199999999997</v>
    </nc>
  </rcc>
  <rcc rId="10894" sId="2" numFmtId="4">
    <oc r="I271">
      <f>I272</f>
    </oc>
    <nc r="I271">
      <v>32649.200000000001</v>
    </nc>
  </rcc>
  <rcc rId="10895" sId="2" numFmtId="14">
    <oc r="J271">
      <f>IF(G271=0,"-",H271/G271)</f>
    </oc>
    <nc r="J271">
      <v>0.53742487397529659</v>
    </nc>
  </rcc>
  <rcc rId="10896" sId="2" numFmtId="4">
    <oc r="G272">
      <f>G273+G274+G275</f>
    </oc>
    <nc r="G272">
      <v>70581.399999999994</v>
    </nc>
  </rcc>
  <rcc rId="10897" sId="2" numFmtId="4">
    <oc r="H272">
      <f>H273+H274+H275</f>
    </oc>
    <nc r="H272">
      <v>37932.199999999997</v>
    </nc>
  </rcc>
  <rcc rId="10898" sId="2" numFmtId="4">
    <oc r="I272">
      <f>I273+I274+I275</f>
    </oc>
    <nc r="I272">
      <v>32649.200000000001</v>
    </nc>
  </rcc>
  <rcc rId="10899" sId="2" numFmtId="14">
    <oc r="J272">
      <f>IF(G272=0,"-",H272/G272)</f>
    </oc>
    <nc r="J272">
      <v>0.53742487397529659</v>
    </nc>
  </rcc>
  <rcc rId="10900" sId="2" numFmtId="4">
    <oc r="I273">
      <f>G273-H273</f>
    </oc>
    <nc r="I273">
      <v>24701.100000000002</v>
    </nc>
  </rcc>
  <rcc rId="10901" sId="2" numFmtId="14">
    <oc r="J273">
      <f>IF(G273=0,"-",H273/G273)</f>
    </oc>
    <nc r="J273">
      <v>0.53272748253481217</v>
    </nc>
  </rcc>
  <rcc rId="10902" sId="2" numFmtId="4">
    <oc r="I274">
      <f>G274-H274</f>
    </oc>
    <nc r="I274">
      <v>1026.0999999999999</v>
    </nc>
  </rcc>
  <rcc rId="10903" sId="2" numFmtId="14">
    <oc r="J274">
      <f>IF(G274=0,"-",H274/G274)</f>
    </oc>
    <nc r="J274">
      <v>0.60551305217023565</v>
    </nc>
  </rcc>
  <rcc rId="10904" sId="2" numFmtId="4">
    <oc r="I275">
      <f>G275-H275</f>
    </oc>
    <nc r="I275">
      <v>6922</v>
    </nc>
  </rcc>
  <rcc rId="10905" sId="2" numFmtId="14">
    <oc r="J275">
      <f>IF(G275=0,"-",H275/G275)</f>
    </oc>
    <nc r="J275">
      <v>0.54213520306918905</v>
    </nc>
  </rcc>
  <rcc rId="10906" sId="2" numFmtId="4">
    <oc r="G276">
      <f>G277</f>
    </oc>
    <nc r="G276">
      <v>6762</v>
    </nc>
  </rcc>
  <rcc rId="10907" sId="2" numFmtId="4">
    <oc r="H276">
      <f>H277</f>
    </oc>
    <nc r="H276">
      <v>5136.8999999999996</v>
    </nc>
  </rcc>
  <rcc rId="10908" sId="2" numFmtId="4">
    <oc r="I276">
      <f>I277</f>
    </oc>
    <nc r="I276">
      <v>1625.1000000000004</v>
    </nc>
  </rcc>
  <rcc rId="10909" sId="2" numFmtId="14">
    <oc r="J276">
      <f>IF(G276=0,"-",H276/G276)</f>
    </oc>
    <nc r="J276">
      <v>0.7596716947648624</v>
    </nc>
  </rcc>
  <rcc rId="10910" sId="2" numFmtId="4">
    <oc r="G277">
      <f>G278</f>
    </oc>
    <nc r="G277">
      <v>6762</v>
    </nc>
  </rcc>
  <rcc rId="10911" sId="2" numFmtId="4">
    <oc r="H277">
      <f>H278</f>
    </oc>
    <nc r="H277">
      <v>5136.8999999999996</v>
    </nc>
  </rcc>
  <rcc rId="10912" sId="2" numFmtId="4">
    <oc r="I277">
      <f>I278</f>
    </oc>
    <nc r="I277">
      <v>1625.1000000000004</v>
    </nc>
  </rcc>
  <rcc rId="10913" sId="2" numFmtId="14">
    <oc r="J277">
      <f>IF(G277=0,"-",H277/G277)</f>
    </oc>
    <nc r="J277">
      <v>0.7596716947648624</v>
    </nc>
  </rcc>
  <rcc rId="10914" sId="2" numFmtId="4">
    <oc r="I278">
      <f>G278-H278</f>
    </oc>
    <nc r="I278">
      <v>1625.1000000000004</v>
    </nc>
  </rcc>
  <rcc rId="10915" sId="2" numFmtId="14">
    <oc r="J278">
      <f>IF(G278=0,"-",H278/G278)</f>
    </oc>
    <nc r="J278">
      <v>0.7596716947648624</v>
    </nc>
  </rcc>
  <rcc rId="10916" sId="2" numFmtId="4">
    <oc r="G279">
      <f>G280</f>
    </oc>
    <nc r="G279">
      <v>20</v>
    </nc>
  </rcc>
  <rcc rId="10917" sId="2" numFmtId="4">
    <oc r="H279">
      <f>H280</f>
    </oc>
    <nc r="H279">
      <v>20</v>
    </nc>
  </rcc>
  <rcc rId="10918" sId="2" numFmtId="4">
    <oc r="I279">
      <f>I280</f>
    </oc>
    <nc r="I279">
      <v>0</v>
    </nc>
  </rcc>
  <rcc rId="10919" sId="2" numFmtId="14">
    <oc r="J279">
      <f>IF(G279=0,"-",H279/G279)</f>
    </oc>
    <nc r="J279">
      <v>1</v>
    </nc>
  </rcc>
  <rcc rId="10920" sId="2" numFmtId="4">
    <oc r="G280">
      <f>G281</f>
    </oc>
    <nc r="G280">
      <v>20</v>
    </nc>
  </rcc>
  <rcc rId="10921" sId="2" numFmtId="4">
    <oc r="H280">
      <f>H281</f>
    </oc>
    <nc r="H280">
      <v>20</v>
    </nc>
  </rcc>
  <rcc rId="10922" sId="2" numFmtId="4">
    <oc r="I280">
      <f>I281</f>
    </oc>
    <nc r="I280">
      <v>0</v>
    </nc>
  </rcc>
  <rcc rId="10923" sId="2" numFmtId="14">
    <oc r="J280">
      <f>IF(G280=0,"-",H280/G280)</f>
    </oc>
    <nc r="J280">
      <v>1</v>
    </nc>
  </rcc>
  <rcc rId="10924" sId="2" numFmtId="4">
    <oc r="I281">
      <f>G281-H281</f>
    </oc>
    <nc r="I281">
      <v>0</v>
    </nc>
  </rcc>
  <rcc rId="10925" sId="2" numFmtId="14">
    <oc r="J281">
      <f>IF(G281=0,"-",H281/G281)</f>
    </oc>
    <nc r="J281">
      <v>1</v>
    </nc>
  </rcc>
  <rcc rId="10926" sId="2" numFmtId="4">
    <oc r="G282">
      <f>G283+G294+G305+G325+G329+G348</f>
    </oc>
    <nc r="G282">
      <v>15250912.4</v>
    </nc>
  </rcc>
  <rcc rId="10927" sId="2" numFmtId="4">
    <oc r="H282">
      <f>H283+H294+H305+H325+H329+H348</f>
    </oc>
    <nc r="H282">
      <v>12325096.1</v>
    </nc>
  </rcc>
  <rcc rId="10928" sId="2" numFmtId="4">
    <oc r="I282">
      <f>I283+I294+I305+I325+I329+I348</f>
    </oc>
    <nc r="I282">
      <v>2925816.3000000007</v>
    </nc>
  </rcc>
  <rcc rId="10929" sId="2" numFmtId="14">
    <oc r="J282">
      <f>IF(G282=0,"-",H282/G282)</f>
    </oc>
    <nc r="J282">
      <v>0.80815467145427966</v>
    </nc>
  </rcc>
  <rcc rId="10930" sId="2" numFmtId="4">
    <oc r="G283">
      <f>G284+G287</f>
    </oc>
    <nc r="G283">
      <v>5512530.0999999996</v>
    </nc>
  </rcc>
  <rcc rId="10931" sId="2" numFmtId="4">
    <oc r="H283">
      <f>H284+H287</f>
    </oc>
    <nc r="H283">
      <v>4385197</v>
    </nc>
  </rcc>
  <rcc rId="10932" sId="2" numFmtId="4">
    <oc r="I283">
      <f>I284+I287</f>
    </oc>
    <nc r="I283">
      <v>1127333.0999999996</v>
    </nc>
  </rcc>
  <rcc rId="10933" sId="2" numFmtId="14">
    <oc r="J283">
      <f>IF(G283=0,"-",H283/G283)</f>
    </oc>
    <nc r="J283">
      <v>0.79549624590711987</v>
    </nc>
  </rcc>
  <rcc rId="10934" sId="2" numFmtId="4">
    <oc r="G284">
      <f>G285</f>
    </oc>
    <nc r="G284">
      <v>239418.3</v>
    </nc>
  </rcc>
  <rcc rId="10935" sId="2" numFmtId="4">
    <oc r="H284">
      <f>H285</f>
    </oc>
    <nc r="H284">
      <v>132054.29999999999</v>
    </nc>
  </rcc>
  <rcc rId="10936" sId="2" numFmtId="4">
    <oc r="I284">
      <f>I285</f>
    </oc>
    <nc r="I284">
      <v>107364</v>
    </nc>
  </rcc>
  <rcc rId="10937" sId="2" numFmtId="14">
    <oc r="J284">
      <f>IF(G284=0,"-",H284/G284)</f>
    </oc>
    <nc r="J284">
      <v>0.5515631010662092</v>
    </nc>
  </rcc>
  <rcc rId="10938" sId="2" numFmtId="4">
    <oc r="G285">
      <f>G286</f>
    </oc>
    <nc r="G285">
      <v>239418.3</v>
    </nc>
  </rcc>
  <rcc rId="10939" sId="2" numFmtId="4">
    <oc r="H285">
      <f>H286</f>
    </oc>
    <nc r="H285">
      <v>132054.29999999999</v>
    </nc>
  </rcc>
  <rcc rId="10940" sId="2" numFmtId="4">
    <oc r="I285">
      <f>I286</f>
    </oc>
    <nc r="I285">
      <v>107364</v>
    </nc>
  </rcc>
  <rcc rId="10941" sId="2" numFmtId="14">
    <oc r="J285">
      <f>IF(G285=0,"-",H285/G285)</f>
    </oc>
    <nc r="J285">
      <v>0.5515631010662092</v>
    </nc>
  </rcc>
  <rcc rId="10942" sId="2" numFmtId="4">
    <oc r="I286">
      <f>G286-H286</f>
    </oc>
    <nc r="I286">
      <v>107364</v>
    </nc>
  </rcc>
  <rcc rId="10943" sId="2" numFmtId="14">
    <oc r="J286">
      <f>IF(G286=0,"-",H286/G286)</f>
    </oc>
    <nc r="J286">
      <v>0.5515631010662092</v>
    </nc>
  </rcc>
  <rcc rId="10944" sId="2" numFmtId="4">
    <oc r="G287">
      <f>G288+G291</f>
    </oc>
    <nc r="G287">
      <v>5273111.8</v>
    </nc>
  </rcc>
  <rcc rId="10945" sId="2" numFmtId="4">
    <oc r="H287">
      <f>H288+H291</f>
    </oc>
    <nc r="H287">
      <v>4253142.7</v>
    </nc>
  </rcc>
  <rcc rId="10946" sId="2" numFmtId="4">
    <oc r="I287">
      <f>I288+I291</f>
    </oc>
    <nc r="I287">
      <v>1019969.0999999997</v>
    </nc>
  </rcc>
  <rcc rId="10947" sId="2" numFmtId="14">
    <oc r="J287">
      <f>IF(G287=0,"-",H287/G287)</f>
    </oc>
    <nc r="J287">
      <v>0.80657169074245694</v>
    </nc>
  </rcc>
  <rcc rId="10948" sId="2" numFmtId="4">
    <oc r="G288">
      <f>G289+G290</f>
    </oc>
    <nc r="G288">
      <v>4422771.8999999994</v>
    </nc>
  </rcc>
  <rcc rId="10949" sId="2" numFmtId="4">
    <oc r="H288">
      <f>H289+H290</f>
    </oc>
    <nc r="H288">
      <v>3567577.4000000004</v>
    </nc>
  </rcc>
  <rcc rId="10950" sId="2" numFmtId="4">
    <oc r="I288">
      <f>I289+I290</f>
    </oc>
    <nc r="I288">
      <v>855194.49999999965</v>
    </nc>
  </rcc>
  <rcc rId="10951" sId="2" numFmtId="14">
    <oc r="J288">
      <f>IF(G288=0,"-",H288/G288)</f>
    </oc>
    <nc r="J288">
      <v>0.8066383437047705</v>
    </nc>
  </rcc>
  <rcc rId="10952" sId="2" numFmtId="4">
    <oc r="I289">
      <f>G289-H289</f>
    </oc>
    <nc r="I289">
      <v>813234.59999999963</v>
    </nc>
  </rcc>
  <rcc rId="10953" sId="2" numFmtId="14">
    <oc r="J289">
      <f>IF(G289=0,"-",H289/G289)</f>
    </oc>
    <nc r="J289">
      <v>0.80949824929499559</v>
    </nc>
  </rcc>
  <rcc rId="10954" sId="2" numFmtId="4">
    <oc r="I290">
      <f>G290-H290</f>
    </oc>
    <nc r="I290">
      <v>41959.900000000009</v>
    </nc>
  </rcc>
  <rcc rId="10955" sId="2" numFmtId="14">
    <oc r="J290">
      <f>IF(G290=0,"-",H290/G290)</f>
    </oc>
    <nc r="J290">
      <v>0.72729068893061422</v>
    </nc>
  </rcc>
  <rcc rId="10956" sId="2" numFmtId="4">
    <oc r="G291">
      <f>G292+G293</f>
    </oc>
    <nc r="G291">
      <v>850339.9</v>
    </nc>
  </rcc>
  <rcc rId="10957" sId="2" numFmtId="4">
    <oc r="H291">
      <f>H292+H293</f>
    </oc>
    <nc r="H291">
      <v>685565.29999999993</v>
    </nc>
  </rcc>
  <rcc rId="10958" sId="2" numFmtId="4">
    <oc r="I291">
      <f>I292+I293</f>
    </oc>
    <nc r="I291">
      <v>164774.60000000009</v>
    </nc>
  </rcc>
  <rcc rId="10959" sId="2" numFmtId="14">
    <oc r="J291">
      <f>IF(G291=0,"-",H291/G291)</f>
    </oc>
    <nc r="J291">
      <v>0.80622501660806456</v>
    </nc>
  </rcc>
  <rcc rId="10960" sId="2" numFmtId="4">
    <oc r="I292">
      <f>G292-H292</f>
    </oc>
    <nc r="I292">
      <v>153206.60000000009</v>
    </nc>
  </rcc>
  <rcc rId="10961" sId="2" numFmtId="14">
    <oc r="J292">
      <f>IF(G292=0,"-",H292/G292)</f>
    </oc>
    <nc r="J292">
      <v>0.81246085197127338</v>
    </nc>
  </rcc>
  <rcc rId="10962" sId="2" numFmtId="4">
    <oc r="I293">
      <f>G293-H293</f>
    </oc>
    <nc r="I293">
      <v>11568</v>
    </nc>
  </rcc>
  <rcc rId="10963" sId="2" numFmtId="14">
    <oc r="J293">
      <f>IF(G293=0,"-",H293/G293)</f>
    </oc>
    <nc r="J293">
      <v>0.65374185090066628</v>
    </nc>
  </rcc>
  <rcc rId="10964" sId="2" numFmtId="4">
    <oc r="G294">
      <f>G295+G298</f>
    </oc>
    <nc r="G294">
      <v>6847112.2000000002</v>
    </nc>
  </rcc>
  <rcc rId="10965" sId="2" numFmtId="4">
    <oc r="H294">
      <f>H295+H298</f>
    </oc>
    <nc r="H294">
      <v>5637506.1999999993</v>
    </nc>
  </rcc>
  <rcc rId="10966" sId="2" numFmtId="4">
    <oc r="I294">
      <f>I295+I298</f>
    </oc>
    <nc r="I294">
      <v>1209606.0000000007</v>
    </nc>
  </rcc>
  <rcc rId="10967" sId="2" numFmtId="14">
    <oc r="J294">
      <f>IF(G294=0,"-",H294/G294)</f>
    </oc>
    <nc r="J294">
      <v>0.82334070705019247</v>
    </nc>
  </rcc>
  <rcc rId="10968" sId="2" numFmtId="4">
    <oc r="G295">
      <f>G296</f>
    </oc>
    <nc r="G295">
      <v>200111.3</v>
    </nc>
  </rcc>
  <rcc rId="10969" sId="2" numFmtId="4">
    <oc r="H295">
      <f>H296</f>
    </oc>
    <nc r="H295">
      <v>114690.3</v>
    </nc>
  </rcc>
  <rcc rId="10970" sId="2" numFmtId="4">
    <oc r="I295">
      <f>I296</f>
    </oc>
    <nc r="I295">
      <v>85420.999999999985</v>
    </nc>
  </rcc>
  <rcc rId="10971" sId="2" numFmtId="14">
    <oc r="J295">
      <f>IF(G295=0,"-",H295/G295)</f>
    </oc>
    <nc r="J295">
      <v>0.57313255173495958</v>
    </nc>
  </rcc>
  <rcc rId="10972" sId="2" numFmtId="4">
    <oc r="G296">
      <f>G297</f>
    </oc>
    <nc r="G296">
      <v>200111.3</v>
    </nc>
  </rcc>
  <rcc rId="10973" sId="2" numFmtId="4">
    <oc r="H296">
      <f>H297</f>
    </oc>
    <nc r="H296">
      <v>114690.3</v>
    </nc>
  </rcc>
  <rcc rId="10974" sId="2" numFmtId="4">
    <oc r="I296">
      <f>I297</f>
    </oc>
    <nc r="I296">
      <v>85420.999999999985</v>
    </nc>
  </rcc>
  <rcc rId="10975" sId="2" numFmtId="14">
    <oc r="J296">
      <f>IF(G296=0,"-",H296/G296)</f>
    </oc>
    <nc r="J296">
      <v>0.57313255173495958</v>
    </nc>
  </rcc>
  <rcc rId="10976" sId="2" numFmtId="4">
    <oc r="I297">
      <f>G297-H297</f>
    </oc>
    <nc r="I297">
      <v>85420.999999999985</v>
    </nc>
  </rcc>
  <rcc rId="10977" sId="2" numFmtId="14">
    <oc r="J297">
      <f>IF(G297=0,"-",H297/G297)</f>
    </oc>
    <nc r="J297">
      <v>0.57313255173495958</v>
    </nc>
  </rcc>
  <rcc rId="10978" sId="2" numFmtId="4">
    <oc r="G298">
      <f>G299+G302</f>
    </oc>
    <nc r="G298">
      <v>6647000.9000000004</v>
    </nc>
  </rcc>
  <rcc rId="10979" sId="2" numFmtId="4">
    <oc r="H298">
      <f>H299+H302</f>
    </oc>
    <nc r="H298">
      <v>5522815.8999999994</v>
    </nc>
  </rcc>
  <rcc rId="10980" sId="2" numFmtId="4">
    <oc r="I298">
      <f>I299+I302</f>
    </oc>
    <nc r="I298">
      <v>1124185.0000000007</v>
    </nc>
  </rcc>
  <rcc rId="10981" sId="2" numFmtId="14">
    <oc r="J298">
      <f>IF(G298=0,"-",H298/G298)</f>
    </oc>
    <nc r="J298">
      <v>0.83087334921227396</v>
    </nc>
  </rcc>
  <rcc rId="10982" sId="2" numFmtId="4">
    <oc r="G299">
      <f>G300+G301</f>
    </oc>
    <nc r="G299">
      <v>6324187.1000000006</v>
    </nc>
  </rcc>
  <rcc rId="10983" sId="2" numFmtId="4">
    <oc r="H299">
      <f>H300+H301</f>
    </oc>
    <nc r="H299">
      <v>5258541.3</v>
    </nc>
  </rcc>
  <rcc rId="10984" sId="2" numFmtId="4">
    <oc r="I299">
      <f>I300+I301</f>
    </oc>
    <nc r="I299">
      <v>1065645.8000000007</v>
    </nc>
  </rcc>
  <rcc rId="10985" sId="2" numFmtId="14">
    <oc r="J299">
      <f>IF(G299=0,"-",H299/G299)</f>
    </oc>
    <nc r="J299">
      <v>0.83149679426783552</v>
    </nc>
  </rcc>
  <rcc rId="10986" sId="2" numFmtId="4">
    <oc r="I300">
      <f>G300-H300</f>
    </oc>
    <nc r="I300">
      <v>1050192.3000000007</v>
    </nc>
  </rcc>
  <rcc rId="10987" sId="2" numFmtId="14">
    <oc r="J300">
      <f>IF(G300=0,"-",H300/G300)</f>
    </oc>
    <nc r="J300">
      <v>0.83050708851763599</v>
    </nc>
  </rcc>
  <rcc rId="10988" sId="2" numFmtId="4">
    <oc r="I301">
      <f>G301-H301</f>
    </oc>
    <nc r="I301">
      <v>15453.5</v>
    </nc>
  </rcc>
  <rcc rId="10989" sId="2" numFmtId="14">
    <oc r="J301">
      <f>IF(G301=0,"-",H301/G301)</f>
    </oc>
    <nc r="J301">
      <v>0.87936679177413213</v>
    </nc>
  </rcc>
  <rcc rId="10990" sId="2" numFmtId="4">
    <oc r="G302">
      <f>G303+G304</f>
    </oc>
    <nc r="G302">
      <v>322813.8</v>
    </nc>
  </rcc>
  <rcc rId="10991" sId="2" numFmtId="4">
    <oc r="H302">
      <f>H303+H304</f>
    </oc>
    <nc r="H302">
      <v>264274.59999999998</v>
    </nc>
  </rcc>
  <rcc rId="10992" sId="2" numFmtId="4">
    <oc r="I302">
      <f>I303+I304</f>
    </oc>
    <nc r="I302">
      <v>58539.200000000004</v>
    </nc>
  </rcc>
  <rcc rId="10993" sId="2" numFmtId="14">
    <oc r="J302">
      <f>IF(G302=0,"-",H302/G302)</f>
    </oc>
    <nc r="J302">
      <v>0.81865954925099238</v>
    </nc>
  </rcc>
  <rcc rId="10994" sId="2" numFmtId="4">
    <oc r="I303">
      <f>G303-H303</f>
    </oc>
    <nc r="I303">
      <v>57752.100000000006</v>
    </nc>
  </rcc>
  <rcc rId="10995" sId="2" numFmtId="14">
    <oc r="J303">
      <f>IF(G303=0,"-",H303/G303)</f>
    </oc>
    <nc r="J303">
      <v>0.81733383518575919</v>
    </nc>
  </rcc>
  <rcc rId="10996" sId="2" numFmtId="4">
    <oc r="I304">
      <f>G304-H304</f>
    </oc>
    <nc r="I304">
      <v>787.10000000000036</v>
    </nc>
  </rcc>
  <rcc rId="10997" sId="2" numFmtId="14">
    <oc r="J304">
      <f>IF(G304=0,"-",H304/G304)</f>
    </oc>
    <nc r="J304">
      <v>0.88167112661234548</v>
    </nc>
  </rcc>
  <rcc rId="10998" sId="2" numFmtId="4">
    <oc r="G305">
      <f>G306+G309+G322</f>
    </oc>
    <nc r="G305">
      <v>1868242.3</v>
    </nc>
  </rcc>
  <rcc rId="10999" sId="2" numFmtId="4">
    <oc r="H305">
      <f>H306+H309+H322</f>
    </oc>
    <nc r="H305">
      <v>1430865.5</v>
    </nc>
  </rcc>
  <rcc rId="11000" sId="2" numFmtId="4">
    <oc r="I305">
      <f>I306+I309+I322</f>
    </oc>
    <nc r="I305">
      <v>437376.8</v>
    </nc>
  </rcc>
  <rcc rId="11001" sId="2" numFmtId="14">
    <oc r="J305">
      <f>IF(G305=0,"-",H305/G305)</f>
    </oc>
    <nc r="J305">
      <v>0.76588861091519012</v>
    </nc>
  </rcc>
  <rcc rId="11002" sId="2" numFmtId="4">
    <oc r="G306">
      <f>G307</f>
    </oc>
    <nc r="G306">
      <v>81005.2</v>
    </nc>
  </rcc>
  <rcc rId="11003" sId="2" numFmtId="4">
    <oc r="H306">
      <f>H307</f>
    </oc>
    <nc r="H306">
      <v>12365.8</v>
    </nc>
  </rcc>
  <rcc rId="11004" sId="2" numFmtId="4">
    <oc r="I306">
      <f>I307</f>
    </oc>
    <nc r="I306">
      <v>68639.399999999994</v>
    </nc>
  </rcc>
  <rcc rId="11005" sId="2" numFmtId="14">
    <oc r="J306">
      <f>IF(G306=0,"-",H306/G306)</f>
    </oc>
    <nc r="J306">
      <v>0.15265439749546941</v>
    </nc>
  </rcc>
  <rcc rId="11006" sId="2" numFmtId="4">
    <oc r="G307">
      <f>G308</f>
    </oc>
    <nc r="G307">
      <v>81005.2</v>
    </nc>
  </rcc>
  <rcc rId="11007" sId="2" numFmtId="4">
    <oc r="H307">
      <f>H308</f>
    </oc>
    <nc r="H307">
      <v>12365.8</v>
    </nc>
  </rcc>
  <rcc rId="11008" sId="2" numFmtId="4">
    <oc r="I307">
      <f>I308</f>
    </oc>
    <nc r="I307">
      <v>68639.399999999994</v>
    </nc>
  </rcc>
  <rcc rId="11009" sId="2" numFmtId="14">
    <oc r="J307">
      <f>IF(G307=0,"-",H307/G307)</f>
    </oc>
    <nc r="J307">
      <v>0.15265439749546941</v>
    </nc>
  </rcc>
  <rcc rId="11010" sId="2" numFmtId="4">
    <oc r="I308">
      <f>G308-H308</f>
    </oc>
    <nc r="I308">
      <v>68639.399999999994</v>
    </nc>
  </rcc>
  <rcc rId="11011" sId="2" numFmtId="14">
    <oc r="J308">
      <f>IF(G308=0,"-",H308/G308)</f>
    </oc>
    <nc r="J308">
      <v>0.15265439749546941</v>
    </nc>
  </rcc>
  <rcc rId="11012" sId="2" numFmtId="4">
    <oc r="G309">
      <f>G310+G315+G320</f>
    </oc>
    <nc r="G309">
      <v>1786889.3</v>
    </nc>
  </rcc>
  <rcc rId="11013" sId="2" numFmtId="4">
    <oc r="H309">
      <f>H310+H315+H320</f>
    </oc>
    <nc r="H309">
      <v>1418499.7</v>
    </nc>
  </rcc>
  <rcc rId="11014" sId="2" numFmtId="4">
    <oc r="I309">
      <f>I310+I315+I320</f>
    </oc>
    <nc r="I309">
      <v>368389.6</v>
    </nc>
  </rcc>
  <rcc rId="11015" sId="2" numFmtId="14">
    <oc r="J309">
      <f>IF(G309=0,"-",H309/G309)</f>
    </oc>
    <nc r="J309">
      <v>0.79383748058707382</v>
    </nc>
  </rcc>
  <rcc rId="11016" sId="2" numFmtId="4">
    <oc r="G310">
      <f>G311+G312+G313+G314</f>
    </oc>
    <nc r="G310">
      <v>1505254</v>
    </nc>
  </rcc>
  <rcc rId="11017" sId="2" numFmtId="4">
    <oc r="H310">
      <f>H311+H312+H314+H313</f>
    </oc>
    <nc r="H310">
      <v>1181118</v>
    </nc>
  </rcc>
  <rcc rId="11018" sId="2" numFmtId="4">
    <oc r="I310">
      <f>I311+I312+I314+I313</f>
    </oc>
    <nc r="I310">
      <v>324136</v>
    </nc>
  </rcc>
  <rcc rId="11019" sId="2" numFmtId="14">
    <oc r="J310">
      <f>IF(G310=0,"-",H310/G310)</f>
    </oc>
    <nc r="J310">
      <v>0.78466358501621658</v>
    </nc>
  </rcc>
  <rcc rId="11020" sId="2" numFmtId="4">
    <oc r="I311">
      <f>G311-H311</f>
    </oc>
    <nc r="I311">
      <v>266245.09999999998</v>
    </nc>
  </rcc>
  <rcc rId="11021" sId="2" numFmtId="14">
    <oc r="J311">
      <f>IF(G311=0,"-",H311/G311)</f>
    </oc>
    <nc r="J311">
      <v>0.77008016469903484</v>
    </nc>
  </rcc>
  <rcc rId="11022" sId="2" numFmtId="4">
    <oc r="I312">
      <f>G312-H312</f>
    </oc>
    <nc r="I312">
      <v>6622.0999999999985</v>
    </nc>
  </rcc>
  <rcc rId="11023" sId="2" numFmtId="14">
    <oc r="J312">
      <f>IF(G312=0,"-",H312/G312)</f>
    </oc>
    <nc r="J312">
      <v>0.78865953060273575</v>
    </nc>
  </rcc>
  <rcc rId="11024" sId="2" numFmtId="4">
    <oc r="I313">
      <f>G313-H313</f>
    </oc>
    <nc r="I313">
      <v>51058.600000000035</v>
    </nc>
  </rcc>
  <rcc rId="11025" sId="2" numFmtId="14">
    <oc r="J313">
      <f>IF(G313=0,"-",H313/G313)</f>
    </oc>
    <nc r="J313">
      <v>0.83822079822766749</v>
    </nc>
  </rcc>
  <rcc rId="11026" sId="2" numFmtId="4">
    <oc r="I314">
      <f>G314-H314</f>
    </oc>
    <nc r="I314">
      <v>210.2</v>
    </nc>
  </rcc>
  <rcc rId="11027" sId="2" numFmtId="14">
    <oc r="J314">
      <f>IF(G314=0,"-",H314/G314)</f>
    </oc>
    <nc r="J314">
      <v>0.34821705426356586</v>
    </nc>
  </rcc>
  <rcc rId="11028" sId="2" numFmtId="4">
    <oc r="G315">
      <f>G316+G317+G318+G319</f>
    </oc>
    <nc r="G315">
      <v>281312.8</v>
    </nc>
  </rcc>
  <rcc rId="11029" sId="2" numFmtId="4">
    <oc r="H315">
      <f>H316+H317+H318+H319</f>
    </oc>
    <nc r="H315">
      <v>237381.7</v>
    </nc>
  </rcc>
  <rcc rId="11030" sId="2" numFmtId="4">
    <oc r="I315">
      <f>G315-H315</f>
    </oc>
    <nc r="I315">
      <v>43931.099999999977</v>
    </nc>
  </rcc>
  <rcc rId="11031" sId="2" numFmtId="14">
    <oc r="J315">
      <f>IF(G315=0,"-",H315/G315)</f>
    </oc>
    <nc r="J315">
      <v>0.84383540315264727</v>
    </nc>
  </rcc>
  <rcc rId="11032" sId="2" numFmtId="4">
    <oc r="I316">
      <f>G316-H316</f>
    </oc>
    <nc r="I316">
      <v>21070.799999999988</v>
    </nc>
  </rcc>
  <rcc rId="11033" sId="2" numFmtId="14">
    <oc r="J316">
      <f>IF(G316=0,"-",H316/G316)</f>
    </oc>
    <nc r="J316">
      <v>0.86897319804567918</v>
    </nc>
  </rcc>
  <rcc rId="11034" sId="2" numFmtId="4">
    <oc r="I317">
      <f>G317-H317</f>
    </oc>
    <nc r="I317">
      <v>974.29999999999927</v>
    </nc>
  </rcc>
  <rcc rId="11035" sId="2" numFmtId="14">
    <oc r="J317">
      <f>IF(G317=0,"-",H317/G317)</f>
    </oc>
    <nc r="J317">
      <v>0.93480762796922057</v>
    </nc>
  </rcc>
  <rcc rId="11036" sId="2" numFmtId="4">
    <oc r="I318">
      <f>G318-H318</f>
    </oc>
    <nc r="I318">
      <v>21563.5</v>
    </nc>
  </rcc>
  <rcc rId="11037" sId="2" numFmtId="14">
    <oc r="J318">
      <f>IF(G318=0,"-",H318/G318)</f>
    </oc>
    <nc r="J318">
      <v>0.79508687438469516</v>
    </nc>
  </rcc>
  <rcc rId="11038" sId="2" numFmtId="4">
    <oc r="I319">
      <f>G319-H319</f>
    </oc>
    <nc r="I319">
      <v>322.5</v>
    </nc>
  </rcc>
  <rcc rId="11039" sId="2" numFmtId="14">
    <oc r="J319">
      <f>IF(G319=0,"-",H319/G319)</f>
    </oc>
    <nc r="J319">
      <v>0</v>
    </nc>
  </rcc>
  <rcc rId="11040" sId="2" numFmtId="4">
    <oc r="G320">
      <f>G321</f>
    </oc>
    <nc r="G320">
      <v>322.5</v>
    </nc>
  </rcc>
  <rcc rId="11041" sId="2" numFmtId="4">
    <oc r="H320">
      <f>H321</f>
    </oc>
    <nc r="H320">
      <v>0</v>
    </nc>
  </rcc>
  <rcc rId="11042" sId="2" numFmtId="4">
    <oc r="I320">
      <f>G320-H320</f>
    </oc>
    <nc r="I320">
      <v>322.5</v>
    </nc>
  </rcc>
  <rcc rId="11043" sId="2" numFmtId="14">
    <oc r="J320">
      <f>IF(G320=0,"-",H320/G320)</f>
    </oc>
    <nc r="J320">
      <v>0</v>
    </nc>
  </rcc>
  <rcc rId="11044" sId="2" numFmtId="4">
    <oc r="I321">
      <f>G321-H321</f>
    </oc>
    <nc r="I321">
      <v>322.5</v>
    </nc>
  </rcc>
  <rcc rId="11045" sId="2" numFmtId="14">
    <oc r="J321">
      <f>IF(G321=0,"-",H321/G321)</f>
    </oc>
    <nc r="J321">
      <v>0</v>
    </nc>
  </rcc>
  <rcc rId="11046" sId="2" numFmtId="4">
    <oc r="G322">
      <f>G323</f>
    </oc>
    <nc r="G322">
      <v>347.8</v>
    </nc>
  </rcc>
  <rcc rId="11047" sId="2" numFmtId="4">
    <oc r="H322">
      <f>H323</f>
    </oc>
    <nc r="H322">
      <v>0</v>
    </nc>
  </rcc>
  <rcc rId="11048" sId="2" numFmtId="4">
    <oc r="I322">
      <f>G322-H322</f>
    </oc>
    <nc r="I322">
      <v>347.8</v>
    </nc>
  </rcc>
  <rcc rId="11049" sId="2" numFmtId="14">
    <oc r="J322">
      <f>IF(G322=0,"-",H322/G322)</f>
    </oc>
    <nc r="J322">
      <v>0</v>
    </nc>
  </rcc>
  <rcc rId="11050" sId="2" numFmtId="4">
    <oc r="G323">
      <f>G324</f>
    </oc>
    <nc r="G323">
      <v>347.8</v>
    </nc>
  </rcc>
  <rcc rId="11051" sId="2" numFmtId="4">
    <oc r="H323">
      <f>H324</f>
    </oc>
    <nc r="H323">
      <v>0</v>
    </nc>
  </rcc>
  <rcc rId="11052" sId="2" numFmtId="4">
    <oc r="I323">
      <f>G323-H323</f>
    </oc>
    <nc r="I323">
      <v>347.8</v>
    </nc>
  </rcc>
  <rcc rId="11053" sId="2" numFmtId="14">
    <oc r="J323">
      <f>IF(G323=0,"-",H323/G323)</f>
    </oc>
    <nc r="J323">
      <v>0</v>
    </nc>
  </rcc>
  <rcc rId="11054" sId="2" numFmtId="4">
    <oc r="I324">
      <f>G324-H324</f>
    </oc>
    <nc r="I324">
      <v>347.8</v>
    </nc>
  </rcc>
  <rcc rId="11055" sId="2" numFmtId="14">
    <oc r="J324">
      <f>IF(G324=0,"-",H324/G324)</f>
    </oc>
    <nc r="J324">
      <v>0</v>
    </nc>
  </rcc>
  <rcc rId="11056" sId="2" numFmtId="4">
    <oc r="G325">
      <f>G326</f>
    </oc>
    <nc r="G325">
      <v>3430.7</v>
    </nc>
  </rcc>
  <rcc rId="11057" sId="2" numFmtId="4">
    <oc r="H325">
      <f>H326</f>
    </oc>
    <nc r="H325">
      <v>2865</v>
    </nc>
  </rcc>
  <rcc rId="11058" sId="2" numFmtId="4">
    <oc r="I325">
      <f>I326</f>
    </oc>
    <nc r="I325">
      <v>565.69999999999982</v>
    </nc>
  </rcc>
  <rcc rId="11059" sId="2" numFmtId="14">
    <oc r="J325">
      <f>IF(G325=0,"-",H325/G325)</f>
    </oc>
    <nc r="J325">
      <v>0.8351065380243099</v>
    </nc>
  </rcc>
  <rcc rId="11060" sId="2" numFmtId="4">
    <oc r="G326">
      <f>G327</f>
    </oc>
    <nc r="G326">
      <v>3430.7</v>
    </nc>
  </rcc>
  <rcc rId="11061" sId="2" numFmtId="4">
    <oc r="H326">
      <f>H327</f>
    </oc>
    <nc r="H326">
      <v>2865</v>
    </nc>
  </rcc>
  <rcc rId="11062" sId="2" numFmtId="4">
    <oc r="I326">
      <f>I327</f>
    </oc>
    <nc r="I326">
      <v>565.69999999999982</v>
    </nc>
  </rcc>
  <rcc rId="11063" sId="2" numFmtId="14">
    <oc r="J326">
      <f>IF(G326=0,"-",H326/G326)</f>
    </oc>
    <nc r="J326">
      <v>0.8351065380243099</v>
    </nc>
  </rcc>
  <rcc rId="11064" sId="2" numFmtId="4">
    <oc r="G327">
      <f>G328</f>
    </oc>
    <nc r="G327">
      <v>3430.7</v>
    </nc>
  </rcc>
  <rcc rId="11065" sId="2" numFmtId="4">
    <oc r="H327">
      <f>H328</f>
    </oc>
    <nc r="H327">
      <v>2865</v>
    </nc>
  </rcc>
  <rcc rId="11066" sId="2" numFmtId="4">
    <oc r="I327">
      <f>I328</f>
    </oc>
    <nc r="I327">
      <v>565.69999999999982</v>
    </nc>
  </rcc>
  <rcc rId="11067" sId="2" numFmtId="14">
    <oc r="J327">
      <f>IF(G327=0,"-",H327/G327)</f>
    </oc>
    <nc r="J327">
      <v>0.8351065380243099</v>
    </nc>
  </rcc>
  <rcc rId="11068" sId="2" numFmtId="4">
    <oc r="I328">
      <f>G328-H328</f>
    </oc>
    <nc r="I328">
      <v>565.69999999999982</v>
    </nc>
  </rcc>
  <rcc rId="11069" sId="2" numFmtId="14">
    <oc r="J328">
      <f>IF(G328=0,"-",H328/G328)</f>
    </oc>
    <nc r="J328">
      <v>0.8351065380243099</v>
    </nc>
  </rcc>
  <rcc rId="11070" sId="2" numFmtId="4">
    <oc r="G329">
      <f>G330+G333+G337+G340</f>
    </oc>
    <nc r="G329">
      <v>159021.5</v>
    </nc>
  </rcc>
  <rcc rId="11071" sId="2" numFmtId="4">
    <oc r="H329">
      <f>H330+H333+H337+H340</f>
    </oc>
    <nc r="H329">
      <v>112830</v>
    </nc>
  </rcc>
  <rcc rId="11072" sId="2" numFmtId="4">
    <oc r="I329">
      <f>I330+I333+I337+I340</f>
    </oc>
    <nc r="I329">
      <v>46191.5</v>
    </nc>
  </rcc>
  <rcc rId="11073" sId="2" numFmtId="14">
    <oc r="J329">
      <f>IF(G329=0,"-",H329/G329)</f>
    </oc>
    <nc r="J329">
      <v>0.70952669921991685</v>
    </nc>
  </rcc>
  <rcc rId="11074" sId="2" numFmtId="4">
    <oc r="G330">
      <f>G331</f>
    </oc>
    <nc r="G330">
      <v>41.3</v>
    </nc>
  </rcc>
  <rcc rId="11075" sId="2" numFmtId="4">
    <oc r="H330">
      <f>H331</f>
    </oc>
    <nc r="H330">
      <v>16</v>
    </nc>
  </rcc>
  <rcc rId="11076" sId="2" numFmtId="4">
    <oc r="I330">
      <f>I331</f>
    </oc>
    <nc r="I330">
      <v>25.299999999999997</v>
    </nc>
  </rcc>
  <rcc rId="11077" sId="2" numFmtId="14">
    <oc r="J330">
      <f>IF(G330=0,"-",H330/G330)</f>
    </oc>
    <nc r="J330">
      <v>0.38740920096852305</v>
    </nc>
  </rcc>
  <rcc rId="11078" sId="2" numFmtId="4">
    <oc r="G331">
      <f>G332</f>
    </oc>
    <nc r="G331">
      <v>41.3</v>
    </nc>
  </rcc>
  <rcc rId="11079" sId="2" numFmtId="4">
    <oc r="H331">
      <f>H332</f>
    </oc>
    <nc r="H331">
      <v>16</v>
    </nc>
  </rcc>
  <rcc rId="11080" sId="2" numFmtId="4">
    <oc r="I331">
      <f>I332</f>
    </oc>
    <nc r="I331">
      <v>25.299999999999997</v>
    </nc>
  </rcc>
  <rcc rId="11081" sId="2" numFmtId="14">
    <oc r="J331">
      <f>IF(G331=0,"-",H331/G331)</f>
    </oc>
    <nc r="J331">
      <v>0.38740920096852305</v>
    </nc>
  </rcc>
  <rcc rId="11082" sId="2" numFmtId="4">
    <oc r="I332">
      <f>G332-H332</f>
    </oc>
    <nc r="I332">
      <v>25.299999999999997</v>
    </nc>
  </rcc>
  <rcc rId="11083" sId="2" numFmtId="14">
    <oc r="J332">
      <f>IF(G332=0,"-",H332/G332)</f>
    </oc>
    <nc r="J332">
      <v>0.38740920096852305</v>
    </nc>
  </rcc>
  <rcc rId="11084" sId="2" numFmtId="4">
    <oc r="G333">
      <f>G334</f>
    </oc>
    <nc r="G333">
      <v>10441.299999999999</v>
    </nc>
  </rcc>
  <rcc rId="11085" sId="2" numFmtId="4">
    <oc r="H333">
      <f>H334</f>
    </oc>
    <nc r="H333">
      <v>3608.7999999999997</v>
    </nc>
  </rcc>
  <rcc rId="11086" sId="2" numFmtId="4">
    <oc r="I333">
      <f>G333-H333</f>
    </oc>
    <nc r="I333">
      <v>6832.5</v>
    </nc>
  </rcc>
  <rcc rId="11087" sId="2" numFmtId="14">
    <oc r="J333">
      <f>IF(G333=0,"-",H333/G333)</f>
    </oc>
    <nc r="J333">
      <v>0.34562746018216123</v>
    </nc>
  </rcc>
  <rcc rId="11088" sId="2" numFmtId="4">
    <oc r="G334">
      <f>G336+G335</f>
    </oc>
    <nc r="G334">
      <v>10441.299999999999</v>
    </nc>
  </rcc>
  <rcc rId="11089" sId="2" numFmtId="4">
    <oc r="H334">
      <f>H336+H335</f>
    </oc>
    <nc r="H334">
      <v>3608.7999999999997</v>
    </nc>
  </rcc>
  <rcc rId="11090" sId="2" numFmtId="4">
    <oc r="I334">
      <f>G334-H334</f>
    </oc>
    <nc r="I334">
      <v>6832.5</v>
    </nc>
  </rcc>
  <rcc rId="11091" sId="2" numFmtId="14">
    <oc r="J334">
      <f>IF(G334=0,"-",H334/G334)</f>
    </oc>
    <nc r="J334">
      <v>0.34562746018216123</v>
    </nc>
  </rcc>
  <rcc rId="11092" sId="2" numFmtId="4">
    <oc r="I335">
      <f>G335-H335</f>
    </oc>
    <nc r="I335">
      <v>5238</v>
    </nc>
  </rcc>
  <rcc rId="11093" sId="2" numFmtId="14">
    <oc r="J335">
      <f>IF(G335=0,"-",H335/G335)</f>
    </oc>
    <nc r="J335">
      <v>7.2624907050033632E-2</v>
    </nc>
  </rcc>
  <rcc rId="11094" sId="2" numFmtId="4">
    <oc r="I336">
      <f>G336-H336</f>
    </oc>
    <nc r="I336">
      <v>1594.5000000000005</v>
    </nc>
  </rcc>
  <rcc rId="11095" sId="2" numFmtId="14">
    <oc r="J336">
      <f>IF(G336=0,"-",H336/G336)</f>
    </oc>
    <nc r="J336">
      <v>0.66733429304625391</v>
    </nc>
  </rcc>
  <rcc rId="11096" sId="2" numFmtId="4">
    <oc r="G337">
      <f>G338+G339</f>
    </oc>
    <nc r="G337">
      <v>6708.9</v>
    </nc>
  </rcc>
  <rcc rId="11097" sId="2" numFmtId="4">
    <oc r="H337">
      <f>H338+H339</f>
    </oc>
    <nc r="H337">
      <v>4941.7</v>
    </nc>
  </rcc>
  <rcc rId="11098" sId="2" numFmtId="4">
    <oc r="I337">
      <f>G337-H337</f>
    </oc>
    <nc r="I337">
      <v>1767.1999999999998</v>
    </nc>
  </rcc>
  <rcc rId="11099" sId="2" numFmtId="14">
    <oc r="J337">
      <f>IF(G337=0,"-",H337/G337)</f>
    </oc>
    <nc r="J337">
      <v>0.73658871051886299</v>
    </nc>
  </rcc>
  <rcc rId="11100" sId="2" numFmtId="4">
    <oc r="I338">
      <f>G338-H338</f>
    </oc>
    <nc r="I338">
      <v>575</v>
    </nc>
  </rcc>
  <rcc rId="11101" sId="2" numFmtId="14">
    <oc r="J338">
      <f>IF(G338=0,"-",H338/G338)</f>
    </oc>
    <nc r="J338">
      <v>0.77777777777777779</v>
    </nc>
  </rcc>
  <rcc rId="11102" sId="2" numFmtId="4">
    <oc r="I339">
      <f>G339-H339</f>
    </oc>
    <nc r="I339">
      <v>1192.1999999999998</v>
    </nc>
  </rcc>
  <rcc rId="11103" sId="2" numFmtId="14">
    <oc r="J339">
      <f>IF(G339=0,"-",H339/G339)</f>
    </oc>
    <nc r="J339">
      <v>0.71072936380841467</v>
    </nc>
  </rcc>
  <rcc rId="11104" sId="2" numFmtId="4">
    <oc r="G340">
      <f>G341+G344+G346</f>
    </oc>
    <nc r="G340">
      <v>141830</v>
    </nc>
  </rcc>
  <rcc rId="11105" sId="2" numFmtId="4">
    <oc r="H340">
      <f>H341+H344+H346</f>
    </oc>
    <nc r="H340">
      <v>104263.5</v>
    </nc>
  </rcc>
  <rcc rId="11106" sId="2" numFmtId="4">
    <oc r="I340">
      <f>G340-H340</f>
    </oc>
    <nc r="I340">
      <v>37566.5</v>
    </nc>
  </rcc>
  <rcc rId="11107" sId="2" numFmtId="14">
    <oc r="J340">
      <f>IF(G340=0,"-",H340/G340)</f>
    </oc>
    <nc r="J340">
      <v>0.7351300853134034</v>
    </nc>
  </rcc>
  <rcc rId="11108" sId="2" numFmtId="4">
    <oc r="G341">
      <f>G342+G343</f>
    </oc>
    <nc r="G341">
      <v>136741</v>
    </nc>
  </rcc>
  <rcc rId="11109" sId="2" numFmtId="4">
    <oc r="H341">
      <f>H342+H343</f>
    </oc>
    <nc r="H341">
      <v>99512.5</v>
    </nc>
  </rcc>
  <rcc rId="11110" sId="2" numFmtId="4">
    <oc r="I341">
      <f>G341-H341</f>
    </oc>
    <nc r="I341">
      <v>37228.5</v>
    </nc>
  </rcc>
  <rcc rId="11111" sId="2" numFmtId="14">
    <oc r="J341">
      <f>IF(G341=0,"-",H341/G341)</f>
    </oc>
    <nc r="J341">
      <v>0.72774442193636146</v>
    </nc>
  </rcc>
  <rcc rId="11112" sId="2" numFmtId="4">
    <oc r="I342">
      <f>G342-H342</f>
    </oc>
    <nc r="I342">
      <v>30417.699999999997</v>
    </nc>
  </rcc>
  <rcc rId="11113" sId="2" numFmtId="14">
    <oc r="J342">
      <f>IF(G342=0,"-",H342/G342)</f>
    </oc>
    <nc r="J342">
      <v>0.74547284796584623</v>
    </nc>
  </rcc>
  <rcc rId="11114" sId="2" numFmtId="4">
    <oc r="I343">
      <f>G343-H343</f>
    </oc>
    <nc r="I343">
      <v>6810.7999999999993</v>
    </nc>
  </rcc>
  <rcc rId="11115" sId="2" numFmtId="14">
    <oc r="J343">
      <f>IF(G343=0,"-",H343/G343)</f>
    </oc>
    <nc r="J343">
      <v>0.60481133553437039</v>
    </nc>
  </rcc>
  <rcc rId="11116" sId="2" numFmtId="4">
    <oc r="G344">
      <f>G345</f>
    </oc>
    <nc r="G344">
      <v>768.7</v>
    </nc>
  </rcc>
  <rcc rId="11117" sId="2" numFmtId="4">
    <oc r="H344">
      <f>H345</f>
    </oc>
    <nc r="H344">
      <v>588.6</v>
    </nc>
  </rcc>
  <rcc rId="11118" sId="2" numFmtId="4">
    <oc r="I344">
      <f>G344-H344</f>
    </oc>
    <nc r="I344">
      <v>180.10000000000002</v>
    </nc>
  </rcc>
  <rcc rId="11119" sId="2" numFmtId="14">
    <oc r="J344">
      <f>IF(G344=0,"-",H344/G344)</f>
    </oc>
    <nc r="J344">
      <v>0.76570833875374011</v>
    </nc>
  </rcc>
  <rcc rId="11120" sId="2" numFmtId="4">
    <oc r="I345">
      <f>G345-H345</f>
    </oc>
    <nc r="I345">
      <v>180.10000000000002</v>
    </nc>
  </rcc>
  <rcc rId="11121" sId="2" numFmtId="14">
    <oc r="J345">
      <f>IF(G345=0,"-",H345/G345)</f>
    </oc>
    <nc r="J345">
      <v>0.76570833875374011</v>
    </nc>
  </rcc>
  <rcc rId="11122" sId="2" numFmtId="4">
    <oc r="G346">
      <f>G347</f>
    </oc>
    <nc r="G346">
      <v>4320.3</v>
    </nc>
  </rcc>
  <rcc rId="11123" sId="2" numFmtId="4">
    <oc r="H346">
      <f>H347</f>
    </oc>
    <nc r="H346">
      <v>4162.3999999999996</v>
    </nc>
  </rcc>
  <rcc rId="11124" sId="2" numFmtId="4">
    <oc r="I346">
      <f>G346-H346</f>
    </oc>
    <nc r="I346">
      <v>157.90000000000055</v>
    </nc>
  </rcc>
  <rcc rId="11125" sId="2" numFmtId="14">
    <oc r="J346">
      <f>IF(G346=0,"-",H346/G346)</f>
    </oc>
    <nc r="J346">
      <v>0.96345161215656305</v>
    </nc>
  </rcc>
  <rcc rId="11126" sId="2" numFmtId="4">
    <oc r="I347">
      <f>G347-H347</f>
    </oc>
    <nc r="I347">
      <v>157.90000000000055</v>
    </nc>
  </rcc>
  <rcc rId="11127" sId="2" numFmtId="14">
    <oc r="J347">
      <f>IF(G347=0,"-",H347/G347)</f>
    </oc>
    <nc r="J347">
      <v>0.96345161215656305</v>
    </nc>
  </rcc>
  <rcc rId="11128" sId="2" numFmtId="4">
    <oc r="G348">
      <f>G349+G360+G365+G369+G375</f>
    </oc>
    <nc r="G348">
      <v>860575.60000000009</v>
    </nc>
  </rcc>
  <rcc rId="11129" sId="2" numFmtId="4">
    <oc r="H348">
      <f>H349+H360+H365+H369+H375</f>
    </oc>
    <nc r="H348">
      <v>755832.4</v>
    </nc>
  </rcc>
  <rcc rId="11130" sId="2" numFmtId="4">
    <oc r="I348">
      <f>G348-H348</f>
    </oc>
    <nc r="I348">
      <v>104743.20000000007</v>
    </nc>
  </rcc>
  <rcc rId="11131" sId="2" numFmtId="14">
    <oc r="J348">
      <f>IF(G348=0,"-",H348/G348)</f>
    </oc>
    <nc r="J348">
      <v>0.87828704415974601</v>
    </nc>
  </rcc>
  <rcc rId="11132" sId="2" numFmtId="4">
    <oc r="G349">
      <f>G350+G355</f>
    </oc>
    <nc r="G349">
      <v>479491.6</v>
    </nc>
  </rcc>
  <rcc rId="11133" sId="2" numFmtId="4">
    <oc r="H349">
      <f>H350+H355</f>
    </oc>
    <nc r="H349">
      <v>422074.4</v>
    </nc>
  </rcc>
  <rcc rId="11134" sId="2" numFmtId="4">
    <oc r="I349">
      <f>G349-H349</f>
    </oc>
    <nc r="I349">
      <v>57417.199999999953</v>
    </nc>
  </rcc>
  <rcc rId="11135" sId="2" numFmtId="14">
    <oc r="J349">
      <f>IF(G349=0,"-",H349/G349)</f>
    </oc>
    <nc r="J349">
      <v>0.88025400236417084</v>
    </nc>
  </rcc>
  <rcc rId="11136" sId="2" numFmtId="4">
    <oc r="G350">
      <f>G351+G352+G354+G353</f>
    </oc>
    <nc r="G350">
      <v>310892.90000000002</v>
    </nc>
  </rcc>
  <rcc rId="11137" sId="2" numFmtId="4">
    <oc r="H350">
      <f>H351+H352+H354+H353</f>
    </oc>
    <nc r="H350">
      <v>275554.3</v>
    </nc>
  </rcc>
  <rcc rId="11138" sId="2" numFmtId="4">
    <oc r="I350">
      <f>G350-H350</f>
    </oc>
    <nc r="I350">
      <v>35338.600000000035</v>
    </nc>
  </rcc>
  <rcc rId="11139" sId="2" numFmtId="14">
    <oc r="J350">
      <f>IF(G350=0,"-",H350/G350)</f>
    </oc>
    <nc r="J350">
      <v>0.88633191687555413</v>
    </nc>
  </rcc>
  <rcc rId="11140" sId="2" numFmtId="4">
    <oc r="I351">
      <f>G351-H351</f>
    </oc>
    <nc r="I351">
      <v>23475.399999999994</v>
    </nc>
  </rcc>
  <rcc rId="11141" sId="2" numFmtId="14">
    <oc r="J351">
      <f>IF(G351=0,"-",H351/G351)</f>
    </oc>
    <nc r="J351">
      <v>0.89880459986145411</v>
    </nc>
  </rcc>
  <rcc rId="11142" sId="2" numFmtId="4">
    <oc r="I352">
      <f>G352-H352</f>
    </oc>
    <nc r="I352">
      <v>3582.1000000000004</v>
    </nc>
  </rcc>
  <rcc rId="11143" sId="2" numFmtId="14">
    <oc r="J352">
      <f>IF(G352=0,"-",H352/G352)</f>
    </oc>
    <nc r="J352">
      <v>0.62987569874252181</v>
    </nc>
  </rcc>
  <rcc rId="11144" sId="2" numFmtId="4">
    <oc r="I353">
      <f>G353-H353</f>
    </oc>
    <nc r="I353">
      <v>4</v>
    </nc>
  </rcc>
  <rcc rId="11145" sId="2" numFmtId="14">
    <oc r="J353">
      <f>IF(G353=0,"-",H353/G353)</f>
    </oc>
    <nc r="J353">
      <v>0</v>
    </nc>
  </rcc>
  <rcc rId="11146" sId="2" numFmtId="4">
    <oc r="I354">
      <f>G354-H354</f>
    </oc>
    <nc r="I354">
      <v>8277.0999999999913</v>
    </nc>
  </rcc>
  <rcc rId="11147" sId="2" numFmtId="14">
    <oc r="J354">
      <f>IF(G354=0,"-",H354/G354)</f>
    </oc>
    <nc r="J354">
      <v>0.88044038775153521</v>
    </nc>
  </rcc>
  <rcc rId="11148" sId="2" numFmtId="4">
    <oc r="G355">
      <f>G356+G357+G359+G358</f>
    </oc>
    <nc r="G355">
      <v>168598.69999999998</v>
    </nc>
  </rcc>
  <rcc rId="11149" sId="2" numFmtId="4">
    <oc r="H355">
      <f>H356+H357+H359+H358</f>
    </oc>
    <nc r="H355">
      <v>146520.1</v>
    </nc>
  </rcc>
  <rcc rId="11150" sId="2" numFmtId="4">
    <oc r="I355">
      <f>G355-H355</f>
    </oc>
    <nc r="I355">
      <v>22078.599999999977</v>
    </nc>
  </rcc>
  <rcc rId="11151" sId="2" numFmtId="14">
    <oc r="J355">
      <f>IF(G355=0,"-",H355/G355)</f>
    </oc>
    <nc r="J355">
      <v>0.86904643985985675</v>
    </nc>
  </rcc>
  <rcc rId="11152" sId="2" numFmtId="4">
    <oc r="I356">
      <f>G356-H356</f>
    </oc>
    <nc r="I356">
      <v>15531.5</v>
    </nc>
  </rcc>
  <rcc rId="11153" sId="2" numFmtId="14">
    <oc r="J356">
      <f>IF(G356=0,"-",H356/G356)</f>
    </oc>
    <nc r="J356">
      <v>0.87744601004167067</v>
    </nc>
  </rcc>
  <rcc rId="11154" sId="2" numFmtId="4">
    <oc r="I357">
      <f>G357-H357</f>
    </oc>
    <nc r="I357">
      <v>2553.3999999999996</v>
    </nc>
  </rcc>
  <rcc rId="11155" sId="2" numFmtId="14">
    <oc r="J357">
      <f>IF(G357=0,"-",H357/G357)</f>
    </oc>
    <nc r="J357">
      <v>0.5556135679353974</v>
    </nc>
  </rcc>
  <rcc rId="11156" sId="2" numFmtId="4">
    <oc r="I358">
      <f>G358-H358</f>
    </oc>
    <nc r="I358">
      <v>10.800000000000011</v>
    </nc>
  </rcc>
  <rcc rId="11157" sId="2" numFmtId="14">
    <oc r="J358">
      <f>IF(G358=0,"-",H358/G358)</f>
    </oc>
    <nc r="J358">
      <v>0.96105301117922826</v>
    </nc>
  </rcc>
  <rcc rId="11158" sId="2" numFmtId="4">
    <oc r="I359">
      <f>G359-H359</f>
    </oc>
    <nc r="I359">
      <v>3982.8999999999978</v>
    </nc>
  </rcc>
  <rcc rId="11159" sId="2" numFmtId="14">
    <oc r="J359">
      <f>IF(G359=0,"-",H359/G359)</f>
    </oc>
    <nc r="J359">
      <v>0.88888113917128864</v>
    </nc>
  </rcc>
  <rcc rId="11160" sId="2" numFmtId="4">
    <oc r="G360">
      <f>G361</f>
    </oc>
    <nc r="G360">
      <v>264366.2</v>
    </nc>
  </rcc>
  <rcc rId="11161" sId="2" numFmtId="4">
    <oc r="H360">
      <f>H361</f>
    </oc>
    <nc r="H360">
      <v>247678.7</v>
    </nc>
  </rcc>
  <rcc rId="11162" sId="2" numFmtId="4">
    <oc r="I360">
      <f>G360-H360</f>
    </oc>
    <nc r="I360">
      <v>16687.5</v>
    </nc>
  </rcc>
  <rcc rId="11163" sId="2" numFmtId="14">
    <oc r="J360">
      <f>IF(G360=0,"-",H360/G360)</f>
    </oc>
    <nc r="J360">
      <v>0.93687733151968744</v>
    </nc>
  </rcc>
  <rcc rId="11164" sId="2" numFmtId="4">
    <oc r="G361">
      <f>G362+G363+G364</f>
    </oc>
    <nc r="G361">
      <v>264366.2</v>
    </nc>
  </rcc>
  <rcc rId="11165" sId="2" numFmtId="4">
    <oc r="H361">
      <f>H362+H363+H364</f>
    </oc>
    <nc r="H361">
      <v>247678.7</v>
    </nc>
  </rcc>
  <rcc rId="11166" sId="2" numFmtId="4">
    <oc r="I361">
      <f>G361-H361</f>
    </oc>
    <nc r="I361">
      <v>16687.5</v>
    </nc>
  </rcc>
  <rcc rId="11167" sId="2" numFmtId="14">
    <oc r="J361">
      <f>IF(G361=0,"-",H361/G361)</f>
    </oc>
    <nc r="J361">
      <v>0.93687733151968744</v>
    </nc>
  </rcc>
  <rcc rId="11168" sId="2" numFmtId="4">
    <oc r="I362">
      <f>G362-H362</f>
    </oc>
    <nc r="I362">
      <v>940.39999999999986</v>
    </nc>
  </rcc>
  <rcc rId="11169" sId="2" numFmtId="14">
    <oc r="J362">
      <f>IF(G362=0,"-",H362/G362)</f>
    </oc>
    <nc r="J362">
      <v>0.38399056727368014</v>
    </nc>
  </rcc>
  <rcc rId="11170" sId="2" numFmtId="4">
    <oc r="I363">
      <f>G363-H363</f>
    </oc>
    <nc r="I363">
      <v>14795.600000000006</v>
    </nc>
  </rcc>
  <rcc rId="11171" sId="2" numFmtId="14">
    <oc r="J363">
      <f>IF(G363=0,"-",H363/G363)</f>
    </oc>
    <nc r="J363">
      <v>0.94286848429806192</v>
    </nc>
  </rcc>
  <rcc rId="11172" sId="2" numFmtId="4">
    <oc r="I364">
      <f>G364-H364</f>
    </oc>
    <nc r="I364">
      <v>951.5</v>
    </nc>
  </rcc>
  <rcc rId="11173" sId="2" numFmtId="14">
    <oc r="J364">
      <f>IF(G364=0,"-",H364/G364)</f>
    </oc>
    <nc r="J364">
      <v>0.7538290386008486</v>
    </nc>
  </rcc>
  <rcc rId="11174" sId="2" numFmtId="4">
    <oc r="G365">
      <f>G366</f>
    </oc>
    <nc r="G365">
      <v>20885.900000000001</v>
    </nc>
  </rcc>
  <rcc rId="11175" sId="2" numFmtId="4">
    <oc r="H365">
      <f>H366</f>
    </oc>
    <nc r="H365">
      <v>11834.7</v>
    </nc>
  </rcc>
  <rcc rId="11176" sId="2" numFmtId="4">
    <oc r="I365">
      <f>G365-H365</f>
    </oc>
    <nc r="I365">
      <v>9051.2000000000007</v>
    </nc>
  </rcc>
  <rcc rId="11177" sId="2" numFmtId="14">
    <oc r="J365">
      <f>IF(G365=0,"-",H365/G365)</f>
    </oc>
    <nc r="J365">
      <v>0.56663586438697877</v>
    </nc>
  </rcc>
  <rcc rId="11178" sId="2" numFmtId="4">
    <oc r="G366">
      <f>G367+G368</f>
    </oc>
    <nc r="G366">
      <v>20885.900000000001</v>
    </nc>
  </rcc>
  <rcc rId="11179" sId="2" numFmtId="4">
    <oc r="H366">
      <f>H367+H368</f>
    </oc>
    <nc r="H366">
      <v>11834.7</v>
    </nc>
  </rcc>
  <rcc rId="11180" sId="2" numFmtId="4">
    <oc r="I366">
      <f>G366-H366</f>
    </oc>
    <nc r="I366">
      <v>9051.2000000000007</v>
    </nc>
  </rcc>
  <rcc rId="11181" sId="2" numFmtId="14">
    <oc r="J366">
      <f>IF(G366=0,"-",H366/G366)</f>
    </oc>
    <nc r="J366">
      <v>0.56663586438697877</v>
    </nc>
  </rcc>
  <rcc rId="11182" sId="2" numFmtId="4">
    <oc r="I367">
      <f>G367-H367</f>
    </oc>
    <nc r="I367">
      <v>8116.7999999999993</v>
    </nc>
  </rcc>
  <rcc rId="11183" sId="2" numFmtId="14">
    <oc r="J367">
      <f>IF(G367=0,"-",H367/G367)</f>
    </oc>
    <nc r="J367">
      <v>0.30937896178815444</v>
    </nc>
  </rcc>
  <rcc rId="11184" sId="2" numFmtId="4">
    <oc r="I368">
      <f>G368-H368</f>
    </oc>
    <nc r="I368">
      <v>934.39999999999964</v>
    </nc>
  </rcc>
  <rcc rId="11185" sId="2" numFmtId="14">
    <oc r="J368">
      <f>IF(G368=0,"-",H368/G368)</f>
    </oc>
    <nc r="J368">
      <v>0.89768969670425935</v>
    </nc>
  </rcc>
  <rcc rId="11186" sId="2" numFmtId="4">
    <oc r="G369">
      <f>G370+G373</f>
    </oc>
    <nc r="G369">
      <v>95618.4</v>
    </nc>
  </rcc>
  <rcc rId="11187" sId="2" numFmtId="4">
    <oc r="H369">
      <f>H370+H373</f>
    </oc>
    <nc r="H369">
      <v>74244.600000000006</v>
    </nc>
  </rcc>
  <rcc rId="11188" sId="2" numFmtId="4">
    <oc r="I369">
      <f>G369-H369</f>
    </oc>
    <nc r="I369">
      <v>21373.799999999988</v>
    </nc>
  </rcc>
  <rcc rId="11189" sId="2" numFmtId="14">
    <oc r="J369">
      <f>IF(G369=0,"-",H369/G369)</f>
    </oc>
    <nc r="J369">
      <v>0.77646770914384688</v>
    </nc>
  </rcc>
  <rcc rId="11190" sId="2" numFmtId="4">
    <oc r="G370">
      <f>G371+G372</f>
    </oc>
    <nc r="G370">
      <v>92932.9</v>
    </nc>
  </rcc>
  <rcc rId="11191" sId="2" numFmtId="4">
    <oc r="H370">
      <f>H371+H372</f>
    </oc>
    <nc r="H370">
      <v>71988.5</v>
    </nc>
  </rcc>
  <rcc rId="11192" sId="2" numFmtId="4">
    <oc r="I370">
      <f>G370-H370</f>
    </oc>
    <nc r="I370">
      <v>20944.399999999994</v>
    </nc>
  </rcc>
  <rcc rId="11193" sId="2" numFmtId="14">
    <oc r="J370">
      <f>IF(G370=0,"-",H370/G370)</f>
    </oc>
    <nc r="J370">
      <v>0.77462879131071993</v>
    </nc>
  </rcc>
  <rcc rId="11194" sId="2" numFmtId="4">
    <oc r="I371">
      <f>G371-H371</f>
    </oc>
    <nc r="I371">
      <v>8462.1999999999971</v>
    </nc>
  </rcc>
  <rcc rId="11195" sId="2" numFmtId="14">
    <oc r="J371">
      <f>IF(G371=0,"-",H371/G371)</f>
    </oc>
    <nc r="J371">
      <v>0.79289364451580069</v>
    </nc>
  </rcc>
  <rcc rId="11196" sId="2" numFmtId="4">
    <oc r="I372">
      <f>G372-H372</f>
    </oc>
    <nc r="I372">
      <v>12482.199999999997</v>
    </nc>
  </rcc>
  <rcc rId="11197" sId="2" numFmtId="14">
    <oc r="J372">
      <f>IF(G372=0,"-",H372/G372)</f>
    </oc>
    <nc r="J372">
      <v>0.76029742461165617</v>
    </nc>
  </rcc>
  <rcc rId="11198" sId="2" numFmtId="4">
    <oc r="G373">
      <f>G374</f>
    </oc>
    <nc r="G373">
      <v>2685.5</v>
    </nc>
  </rcc>
  <rcc rId="11199" sId="2" numFmtId="4">
    <oc r="H373">
      <f>H374</f>
    </oc>
    <nc r="H373">
      <v>2256.1</v>
    </nc>
  </rcc>
  <rcc rId="11200" sId="2" numFmtId="4">
    <oc r="I373">
      <f>G373-H373</f>
    </oc>
    <nc r="I373">
      <v>429.40000000000009</v>
    </nc>
  </rcc>
  <rcc rId="11201" sId="2" numFmtId="14">
    <oc r="J373">
      <f>IF(G373=0,"-",H373/G373)</f>
    </oc>
    <nc r="J373">
      <v>0.84010426363805624</v>
    </nc>
  </rcc>
  <rcc rId="11202" sId="2" numFmtId="4">
    <oc r="I374">
      <f>G374-H374</f>
    </oc>
    <nc r="I374">
      <v>429.40000000000009</v>
    </nc>
  </rcc>
  <rcc rId="11203" sId="2" numFmtId="14">
    <oc r="J374">
      <f>IF(G374=0,"-",H374/G374)</f>
    </oc>
    <nc r="J374">
      <v>0.84010426363805624</v>
    </nc>
  </rcc>
  <rcc rId="11204" sId="2" numFmtId="4">
    <oc r="G375">
      <f>G376</f>
    </oc>
    <nc r="G375">
      <v>213.5</v>
    </nc>
  </rcc>
  <rcc rId="11205" sId="2" numFmtId="4">
    <oc r="H375">
      <f>H376</f>
    </oc>
    <nc r="H375">
      <v>0</v>
    </nc>
  </rcc>
  <rcc rId="11206" sId="2" numFmtId="4">
    <oc r="I375">
      <f>G375-H375</f>
    </oc>
    <nc r="I375">
      <v>213.5</v>
    </nc>
  </rcc>
  <rcc rId="11207" sId="2" numFmtId="14">
    <oc r="J375">
      <f>IF(G375=0,"-",H375/G375)</f>
    </oc>
    <nc r="J375">
      <v>0</v>
    </nc>
  </rcc>
  <rcc rId="11208" sId="2" numFmtId="4">
    <oc r="G376">
      <f>G377+G378</f>
    </oc>
    <nc r="G376">
      <v>213.5</v>
    </nc>
  </rcc>
  <rcc rId="11209" sId="2" numFmtId="4">
    <oc r="H376">
      <f>H377+H378</f>
    </oc>
    <nc r="H376">
      <v>0</v>
    </nc>
  </rcc>
  <rcc rId="11210" sId="2" numFmtId="4">
    <oc r="I376">
      <f>G376-H376</f>
    </oc>
    <nc r="I376">
      <v>213.5</v>
    </nc>
  </rcc>
  <rcc rId="11211" sId="2" numFmtId="14">
    <oc r="J376">
      <f>IF(G376=0,"-",H376/G376)</f>
    </oc>
    <nc r="J376">
      <v>0</v>
    </nc>
  </rcc>
  <rcc rId="11212" sId="2" numFmtId="4">
    <oc r="I377">
      <f>G377-H377</f>
    </oc>
    <nc r="I377">
      <v>40</v>
    </nc>
  </rcc>
  <rcc rId="11213" sId="2" numFmtId="14">
    <oc r="J377">
      <f>IF(G377=0,"-",H377/G377)</f>
    </oc>
    <nc r="J377">
      <v>0</v>
    </nc>
  </rcc>
  <rcc rId="11214" sId="2" numFmtId="4">
    <oc r="I378">
      <f>G378-H378</f>
    </oc>
    <nc r="I378">
      <v>173.5</v>
    </nc>
  </rcc>
  <rcc rId="11215" sId="2" numFmtId="14">
    <oc r="J378">
      <f>IF(G378=0,"-",H378/G378)</f>
    </oc>
    <nc r="J378">
      <v>0</v>
    </nc>
  </rcc>
  <rcc rId="11216" sId="2" numFmtId="4">
    <oc r="G379">
      <f>G380+G388</f>
    </oc>
    <nc r="G379">
      <v>1126797.8</v>
    </nc>
  </rcc>
  <rcc rId="11217" sId="2" numFmtId="4">
    <oc r="H379">
      <f>H380+H388</f>
    </oc>
    <nc r="H379">
      <v>909581.2</v>
    </nc>
  </rcc>
  <rcc rId="11218" sId="2" numFmtId="4">
    <oc r="I379">
      <f>G379-H379</f>
    </oc>
    <nc r="I379">
      <v>217216.60000000009</v>
    </nc>
  </rcc>
  <rcc rId="11219" sId="2" numFmtId="14">
    <oc r="J379">
      <f>IF(G379=0,"-",H379/G379)</f>
    </oc>
    <nc r="J379">
      <v>0.8072266381776747</v>
    </nc>
  </rcc>
  <rcc rId="11220" sId="2" numFmtId="4">
    <oc r="G380">
      <f>G381+G384</f>
    </oc>
    <nc r="G380">
      <v>795165</v>
    </nc>
  </rcc>
  <rcc rId="11221" sId="2" numFmtId="4">
    <oc r="H380">
      <f>H381+H384</f>
    </oc>
    <nc r="H380">
      <v>648969.69999999995</v>
    </nc>
  </rcc>
  <rcc rId="11222" sId="2" numFmtId="4">
    <oc r="I380">
      <f>G380-H380</f>
    </oc>
    <nc r="I380">
      <v>146195.30000000005</v>
    </nc>
  </rcc>
  <rcc rId="11223" sId="2" numFmtId="14">
    <oc r="J380">
      <f>IF(G380=0,"-",H380/G380)</f>
    </oc>
    <nc r="J380">
      <v>0.81614469952777091</v>
    </nc>
  </rcc>
  <rcc rId="11224" sId="2" numFmtId="4">
    <oc r="G381">
      <f>G382</f>
    </oc>
    <nc r="G381">
      <v>87909.6</v>
    </nc>
  </rcc>
  <rcc rId="11225" sId="2" numFmtId="4">
    <oc r="H381">
      <f>H382</f>
    </oc>
    <nc r="H381">
      <v>1316.1</v>
    </nc>
  </rcc>
  <rcc rId="11226" sId="2" numFmtId="4">
    <oc r="I381">
      <f>G381-H381</f>
    </oc>
    <nc r="I381">
      <v>86593.5</v>
    </nc>
  </rcc>
  <rcc rId="11227" sId="2" numFmtId="14">
    <oc r="J381">
      <f>IF(G381=0,"-",H381/G381)</f>
    </oc>
    <nc r="J381">
      <v>1.4971061181031422E-2</v>
    </nc>
  </rcc>
  <rcc rId="11228" sId="2" numFmtId="4">
    <oc r="G382">
      <f>G383</f>
    </oc>
    <nc r="G382">
      <v>87909.6</v>
    </nc>
  </rcc>
  <rcc rId="11229" sId="2" numFmtId="4">
    <oc r="H382">
      <f>H383</f>
    </oc>
    <nc r="H382">
      <v>1316.1</v>
    </nc>
  </rcc>
  <rcc rId="11230" sId="2" numFmtId="4">
    <oc r="I382">
      <f>G382-H382</f>
    </oc>
    <nc r="I382">
      <v>86593.5</v>
    </nc>
  </rcc>
  <rcc rId="11231" sId="2" numFmtId="14">
    <oc r="J382">
      <f>IF(G382=0,"-",H382/G382)</f>
    </oc>
    <nc r="J382">
      <v>1.4971061181031422E-2</v>
    </nc>
  </rcc>
  <rcc rId="11232" sId="2" numFmtId="4">
    <oc r="I383">
      <f>G383-H383</f>
    </oc>
    <nc r="I383">
      <v>86593.5</v>
    </nc>
  </rcc>
  <rcc rId="11233" sId="2" numFmtId="14">
    <oc r="J383">
      <f>IF(G383=0,"-",H383/G383)</f>
    </oc>
    <nc r="J383">
      <v>1.4971061181031422E-2</v>
    </nc>
  </rcc>
  <rcc rId="11234" sId="2" numFmtId="4">
    <oc r="G384">
      <f>G385</f>
    </oc>
    <nc r="G384">
      <v>707255.4</v>
    </nc>
  </rcc>
  <rcc rId="11235" sId="2" numFmtId="4">
    <oc r="H384">
      <f>H385</f>
    </oc>
    <nc r="H384">
      <v>647653.6</v>
    </nc>
  </rcc>
  <rcc rId="11236" sId="2" numFmtId="4">
    <oc r="I384">
      <f>G384-H384</f>
    </oc>
    <nc r="I384">
      <v>59601.800000000047</v>
    </nc>
  </rcc>
  <rcc rId="11237" sId="2" numFmtId="14">
    <oc r="J384">
      <f>IF(G384=0,"-",H384/G384)</f>
    </oc>
    <nc r="J384">
      <v>0.91572803827301985</v>
    </nc>
  </rcc>
  <rcc rId="11238" sId="2" numFmtId="4">
    <oc r="G385">
      <f>G386+G387</f>
    </oc>
    <nc r="G385">
      <v>707255.4</v>
    </nc>
  </rcc>
  <rcc rId="11239" sId="2" numFmtId="4">
    <oc r="H385">
      <f>H386+H387</f>
    </oc>
    <nc r="H385">
      <v>647653.6</v>
    </nc>
  </rcc>
  <rcc rId="11240" sId="2" numFmtId="4">
    <oc r="I385">
      <f>G385-H385</f>
    </oc>
    <nc r="I385">
      <v>59601.800000000047</v>
    </nc>
  </rcc>
  <rcc rId="11241" sId="2" numFmtId="14">
    <oc r="J385">
      <f>IF(G385=0,"-",H385/G385)</f>
    </oc>
    <nc r="J385">
      <v>0.91572803827301985</v>
    </nc>
  </rcc>
  <rcc rId="11242" sId="2" numFmtId="4">
    <oc r="I386">
      <f>G386-H386</f>
    </oc>
    <nc r="I386">
      <v>56232.20000000007</v>
    </nc>
  </rcc>
  <rcc rId="11243" sId="2" numFmtId="14">
    <oc r="J386">
      <f>IF(G386=0,"-",H386/G386)</f>
    </oc>
    <nc r="J386">
      <v>0.91807714491299064</v>
    </nc>
  </rcc>
  <rcc rId="11244" sId="2" numFmtId="4">
    <oc r="I387">
      <f>G387-H387</f>
    </oc>
    <nc r="I387">
      <v>3369.5999999999985</v>
    </nc>
  </rcc>
  <rcc rId="11245" sId="2" numFmtId="14">
    <oc r="J387">
      <f>IF(G387=0,"-",H387/G387)</f>
    </oc>
    <nc r="J387">
      <v>0.83839701502558628</v>
    </nc>
  </rcc>
  <rcc rId="11246" sId="2" numFmtId="4">
    <oc r="G388">
      <f>G389+G398+G402+G405</f>
    </oc>
    <nc r="G388">
      <v>331632.80000000005</v>
    </nc>
  </rcc>
  <rcc rId="11247" sId="2" numFmtId="4">
    <oc r="H388">
      <f>H389+H398+H402+H405</f>
    </oc>
    <nc r="H388">
      <v>260611.5</v>
    </nc>
  </rcc>
  <rcc rId="11248" sId="2" numFmtId="4">
    <oc r="I388">
      <f>G388-H388</f>
    </oc>
    <nc r="I388">
      <v>71021.300000000047</v>
    </nc>
  </rcc>
  <rcc rId="11249" sId="2" numFmtId="14">
    <oc r="J388">
      <f>IF(G388=0,"-",H388/G388)</f>
    </oc>
    <nc r="J388">
      <v>0.7858435595031612</v>
    </nc>
  </rcc>
  <rcc rId="11250" sId="2" numFmtId="4">
    <oc r="G389">
      <f>G390+G394</f>
    </oc>
    <nc r="G389">
      <v>225853.2</v>
    </nc>
  </rcc>
  <rcc rId="11251" sId="2" numFmtId="4">
    <oc r="H389">
      <f>H390+H394</f>
    </oc>
    <nc r="H389">
      <v>221045</v>
    </nc>
  </rcc>
  <rcc rId="11252" sId="2" numFmtId="4">
    <oc r="I389">
      <f>G389-H389</f>
    </oc>
    <nc r="I389">
      <v>4808.2000000000116</v>
    </nc>
  </rcc>
  <rcc rId="11253" sId="2" numFmtId="14">
    <oc r="J389">
      <f>IF(G389=0,"-",H389/G389)</f>
    </oc>
    <nc r="J389">
      <v>0.97871095029868949</v>
    </nc>
  </rcc>
  <rcc rId="11254" sId="2" numFmtId="4">
    <oc r="G390">
      <f>G391+G392+G393</f>
    </oc>
    <nc r="G390">
      <v>187236</v>
    </nc>
  </rcc>
  <rcc rId="11255" sId="2" numFmtId="4">
    <oc r="H390">
      <f>H391+H392+H393</f>
    </oc>
    <nc r="H390">
      <v>186572.6</v>
    </nc>
  </rcc>
  <rcc rId="11256" sId="2" numFmtId="4">
    <oc r="I390">
      <f>G390-H390</f>
    </oc>
    <nc r="I390">
      <v>663.39999999999418</v>
    </nc>
  </rcc>
  <rcc rId="11257" sId="2" numFmtId="14">
    <oc r="J390">
      <f>IF(G390=0,"-",H390/G390)</f>
    </oc>
    <nc r="J390">
      <v>0.9964568779508215</v>
    </nc>
  </rcc>
  <rcc rId="11258" sId="2" numFmtId="4">
    <oc r="I391">
      <f>G391-H391</f>
    </oc>
    <nc r="I391">
      <v>53.399999999994179</v>
    </nc>
  </rcc>
  <rcc rId="11259" sId="2" numFmtId="14">
    <oc r="J391">
      <f>IF(G391=0,"-",H391/G391)</f>
    </oc>
    <nc r="J391">
      <v>0.99962041458688455</v>
    </nc>
  </rcc>
  <rcc rId="11260" sId="2" numFmtId="4">
    <oc r="I392">
      <f>G392-H392</f>
    </oc>
    <nc r="I392">
      <v>369.29999999999927</v>
    </nc>
  </rcc>
  <rcc rId="11261" sId="2" numFmtId="14">
    <oc r="J392">
      <f>IF(G392=0,"-",H392/G392)</f>
    </oc>
    <nc r="J392">
      <v>0.93354806204340168</v>
    </nc>
  </rcc>
  <rcc rId="11262" sId="2" numFmtId="4">
    <oc r="I393">
      <f>G393-H393</f>
    </oc>
    <nc r="I393">
      <v>240.70000000000437</v>
    </nc>
  </rcc>
  <rcc rId="11263" sId="2" numFmtId="14">
    <oc r="J393">
      <f>IF(G393=0,"-",H393/G393)</f>
    </oc>
    <nc r="J393">
      <v>0.99412909646135972</v>
    </nc>
  </rcc>
  <rcc rId="11264" sId="2" numFmtId="4">
    <oc r="G394">
      <f>G395+G396+G397</f>
    </oc>
    <nc r="G394">
      <v>38617.199999999997</v>
    </nc>
  </rcc>
  <rcc rId="11265" sId="2" numFmtId="4">
    <oc r="H394">
      <f>H395+H396+H397</f>
    </oc>
    <nc r="H394">
      <v>34472.400000000001</v>
    </nc>
  </rcc>
  <rcc rId="11266" sId="2" numFmtId="4">
    <oc r="I394">
      <f>G394-H394</f>
    </oc>
    <nc r="I394">
      <v>4144.7999999999956</v>
    </nc>
  </rcc>
  <rcc rId="11267" sId="2" numFmtId="14">
    <oc r="J394">
      <f>IF(G394=0,"-",H394/G394)</f>
    </oc>
    <nc r="J394">
      <v>0.89266958764488369</v>
    </nc>
  </rcc>
  <rcc rId="11268" sId="2" numFmtId="4">
    <oc r="I395">
      <f>G395-H395</f>
    </oc>
    <nc r="I395">
      <v>3080.2999999999993</v>
    </nc>
  </rcc>
  <rcc rId="11269" sId="2" numFmtId="14">
    <oc r="J395">
      <f>IF(G395=0,"-",H395/G395)</f>
    </oc>
    <nc r="J395">
      <v>0.89533220294060678</v>
    </nc>
  </rcc>
  <rcc rId="11270" sId="2" numFmtId="4">
    <oc r="I396">
      <f>G396-H396</f>
    </oc>
    <nc r="I396">
      <v>357.19999999999993</v>
    </nc>
  </rcc>
  <rcc rId="11271" sId="2" numFmtId="14">
    <oc r="J396">
      <f>IF(G396=0,"-",H396/G396)</f>
    </oc>
    <nc r="J396">
      <v>0.72316515539021942</v>
    </nc>
  </rcc>
  <rcc rId="11272" sId="2" numFmtId="4">
    <oc r="I397">
      <f>G397-H397</f>
    </oc>
    <nc r="I397">
      <v>707.30000000000018</v>
    </nc>
  </rcc>
  <rcc rId="11273" sId="2" numFmtId="14">
    <oc r="J397">
      <f>IF(G397=0,"-",H397/G397)</f>
    </oc>
    <nc r="J397">
      <v>0.91044114667747167</v>
    </nc>
  </rcc>
  <rcc rId="11274" sId="2" numFmtId="4">
    <oc r="G398">
      <f>G399</f>
    </oc>
    <nc r="G398">
      <v>12146.699999999999</v>
    </nc>
  </rcc>
  <rcc rId="11275" sId="2" numFmtId="4">
    <oc r="H398">
      <f>H399</f>
    </oc>
    <nc r="H398">
      <v>8486</v>
    </nc>
  </rcc>
  <rcc rId="11276" sId="2" numFmtId="4">
    <oc r="I398">
      <f>G398-H398</f>
    </oc>
    <nc r="I398">
      <v>3660.6999999999989</v>
    </nc>
  </rcc>
  <rcc rId="11277" sId="2" numFmtId="14">
    <oc r="J398">
      <f>IF(G398=0,"-",H398/G398)</f>
    </oc>
    <nc r="J398">
      <v>0.69862596425366563</v>
    </nc>
  </rcc>
  <rcc rId="11278" sId="2" numFmtId="4">
    <oc r="G399">
      <f>G400+G401</f>
    </oc>
    <nc r="G399">
      <v>12146.699999999999</v>
    </nc>
  </rcc>
  <rcc rId="11279" sId="2" numFmtId="4">
    <oc r="H399">
      <f>H400+H401</f>
    </oc>
    <nc r="H399">
      <v>8486</v>
    </nc>
  </rcc>
  <rcc rId="11280" sId="2" numFmtId="4">
    <oc r="I399">
      <f>G399-H399</f>
    </oc>
    <nc r="I399">
      <v>3660.6999999999989</v>
    </nc>
  </rcc>
  <rcc rId="11281" sId="2" numFmtId="14">
    <oc r="J399">
      <f>IF(G399=0,"-",H399/G399)</f>
    </oc>
    <nc r="J399">
      <v>0.69862596425366563</v>
    </nc>
  </rcc>
  <rcc rId="11282" sId="2" numFmtId="4">
    <oc r="I400">
      <f>G400-H400</f>
    </oc>
    <nc r="I400">
      <v>3402.0999999999995</v>
    </nc>
  </rcc>
  <rcc rId="11283" sId="2" numFmtId="14">
    <oc r="J400">
      <f>IF(G400=0,"-",H400/G400)</f>
    </oc>
    <nc r="J400">
      <v>0.69506489315932884</v>
    </nc>
  </rcc>
  <rcc rId="11284" sId="2" numFmtId="4">
    <oc r="I401">
      <f>G401-H401</f>
    </oc>
    <nc r="I401">
      <v>258.60000000000002</v>
    </nc>
  </rcc>
  <rcc rId="11285" sId="2" numFmtId="14">
    <oc r="J401">
      <f>IF(G401=0,"-",H401/G401)</f>
    </oc>
    <nc r="J401">
      <v>0.73876149105970301</v>
    </nc>
  </rcc>
  <rcc rId="11286" sId="2" numFmtId="4">
    <oc r="G402">
      <f>G403</f>
    </oc>
    <nc r="G402">
      <v>520.9</v>
    </nc>
  </rcc>
  <rcc rId="11287" sId="2" numFmtId="4">
    <oc r="H402">
      <f>H403</f>
    </oc>
    <nc r="H402">
      <v>498.8</v>
    </nc>
  </rcc>
  <rcc rId="11288" sId="2" numFmtId="4">
    <oc r="I402">
      <f>G402-H402</f>
    </oc>
    <nc r="I402">
      <v>22.099999999999966</v>
    </nc>
  </rcc>
  <rcc rId="11289" sId="2" numFmtId="14">
    <oc r="J402">
      <f>IF(G402=0,"-",H402/G402)</f>
    </oc>
    <nc r="J402">
      <v>0.95757343060088318</v>
    </nc>
  </rcc>
  <rcc rId="11290" sId="2" numFmtId="4">
    <oc r="G403">
      <f>G404</f>
    </oc>
    <nc r="G403">
      <v>520.9</v>
    </nc>
  </rcc>
  <rcc rId="11291" sId="2" numFmtId="4">
    <oc r="H403">
      <f>H404</f>
    </oc>
    <nc r="H403">
      <v>498.8</v>
    </nc>
  </rcc>
  <rcc rId="11292" sId="2" numFmtId="4">
    <oc r="I403">
      <f>G403-H403</f>
    </oc>
    <nc r="I403">
      <v>22.099999999999966</v>
    </nc>
  </rcc>
  <rcc rId="11293" sId="2" numFmtId="14">
    <oc r="J403">
      <f>IF(G403=0,"-",H403/G403)</f>
    </oc>
    <nc r="J403">
      <v>0.95757343060088318</v>
    </nc>
  </rcc>
  <rcc rId="11294" sId="2" numFmtId="4">
    <oc r="I404">
      <f>G404-H404</f>
    </oc>
    <nc r="I404">
      <v>22.099999999999966</v>
    </nc>
  </rcc>
  <rcc rId="11295" sId="2" numFmtId="14">
    <oc r="J404">
      <f>IF(G404=0,"-",H404/G404)</f>
    </oc>
    <nc r="J404">
      <v>0.95757343060088318</v>
    </nc>
  </rcc>
  <rcc rId="11296" sId="2" numFmtId="4">
    <oc r="G405">
      <f>G406</f>
    </oc>
    <nc r="G405">
      <v>93112</v>
    </nc>
  </rcc>
  <rcc rId="11297" sId="2" numFmtId="4">
    <oc r="H405">
      <f>H406</f>
    </oc>
    <nc r="H405">
      <v>30581.7</v>
    </nc>
  </rcc>
  <rcc rId="11298" sId="2" numFmtId="4">
    <oc r="I405">
      <f>G405-H405</f>
    </oc>
    <nc r="I405">
      <v>62530.3</v>
    </nc>
  </rcc>
  <rcc rId="11299" sId="2" numFmtId="14">
    <oc r="J405">
      <f>IF(G405=0,"-",H405/G405)</f>
    </oc>
    <nc r="J405">
      <v>0.32843994329409743</v>
    </nc>
  </rcc>
  <rcc rId="11300" sId="2" numFmtId="4">
    <oc r="G406">
      <f>G407</f>
    </oc>
    <nc r="G406">
      <v>93112</v>
    </nc>
  </rcc>
  <rcc rId="11301" sId="2" numFmtId="4">
    <oc r="H406">
      <f>H407</f>
    </oc>
    <nc r="H406">
      <v>30581.7</v>
    </nc>
  </rcc>
  <rcc rId="11302" sId="2" numFmtId="4">
    <oc r="I406">
      <f>G406-H406</f>
    </oc>
    <nc r="I406">
      <v>62530.3</v>
    </nc>
  </rcc>
  <rcc rId="11303" sId="2" numFmtId="14">
    <oc r="J406">
      <f>IF(G406=0,"-",H406/G406)</f>
    </oc>
    <nc r="J406">
      <v>0.32843994329409743</v>
    </nc>
  </rcc>
  <rcc rId="11304" sId="2" numFmtId="4">
    <oc r="I407">
      <f>G407-H407</f>
    </oc>
    <nc r="I407">
      <v>62530.3</v>
    </nc>
  </rcc>
  <rcc rId="11305" sId="2" numFmtId="14">
    <oc r="J407">
      <f>IF(G407=0,"-",H407/G407)</f>
    </oc>
    <nc r="J407">
      <v>0.32843994329409743</v>
    </nc>
  </rcc>
  <rcc rId="11306" sId="2" numFmtId="4">
    <oc r="G408">
      <f>G409+G418+G438+G449</f>
    </oc>
    <nc r="G408">
      <v>1644905.0999999999</v>
    </nc>
  </rcc>
  <rcc rId="11307" sId="2" numFmtId="4">
    <oc r="H408">
      <f>H409+H418+H438+H449</f>
    </oc>
    <nc r="H408">
      <v>1210470.2999999998</v>
    </nc>
  </rcc>
  <rcc rId="11308" sId="2" numFmtId="4">
    <oc r="I408">
      <f>G408-H408</f>
    </oc>
    <nc r="I408">
      <v>434434.80000000005</v>
    </nc>
  </rcc>
  <rcc rId="11309" sId="2" numFmtId="14">
    <oc r="J408">
      <f>IF(G408=0,"-",H408/G408)</f>
    </oc>
    <nc r="J408">
      <v>0.73589066019674931</v>
    </nc>
  </rcc>
  <rcc rId="11310" sId="2" numFmtId="4">
    <oc r="G409">
      <f>G410+G413</f>
    </oc>
    <nc r="G409">
      <v>52409</v>
    </nc>
  </rcc>
  <rcc rId="11311" sId="2" numFmtId="4">
    <oc r="H409">
      <f>H410+H413</f>
    </oc>
    <nc r="H409">
      <v>42756.7</v>
    </nc>
  </rcc>
  <rcc rId="11312" sId="2" numFmtId="4">
    <oc r="I409">
      <f>G409-H409</f>
    </oc>
    <nc r="I409">
      <v>9652.3000000000029</v>
    </nc>
  </rcc>
  <rcc rId="11313" sId="2" numFmtId="14">
    <oc r="J409">
      <f>IF(G409=0,"-",H409/G409)</f>
    </oc>
    <nc r="J409">
      <v>0.81582743421931347</v>
    </nc>
  </rcc>
  <rcc rId="11314" sId="2" numFmtId="4">
    <oc r="G410">
      <f>G411</f>
    </oc>
    <nc r="G410">
      <v>339.6</v>
    </nc>
  </rcc>
  <rcc rId="11315" sId="2" numFmtId="4">
    <oc r="H410">
      <f>H411</f>
    </oc>
    <nc r="H410">
      <v>251.9</v>
    </nc>
  </rcc>
  <rcc rId="11316" sId="2" numFmtId="4">
    <oc r="I410">
      <f>G410-H410</f>
    </oc>
    <nc r="I410">
      <v>87.700000000000017</v>
    </nc>
  </rcc>
  <rcc rId="11317" sId="2" numFmtId="14">
    <oc r="J410">
      <f>IF(G410=0,"-",H410/G410)</f>
    </oc>
    <nc r="J410">
      <v>0.74175500588928145</v>
    </nc>
  </rcc>
  <rcc rId="11318" sId="2" numFmtId="4">
    <oc r="G411">
      <f>G412</f>
    </oc>
    <nc r="G411">
      <v>339.6</v>
    </nc>
  </rcc>
  <rcc rId="11319" sId="2" numFmtId="4">
    <oc r="H411">
      <f>H412</f>
    </oc>
    <nc r="H411">
      <v>251.9</v>
    </nc>
  </rcc>
  <rcc rId="11320" sId="2" numFmtId="4">
    <oc r="I411">
      <f>G411-H411</f>
    </oc>
    <nc r="I411">
      <v>87.700000000000017</v>
    </nc>
  </rcc>
  <rcc rId="11321" sId="2" numFmtId="14">
    <oc r="J411">
      <f>IF(G411=0,"-",H411/G411)</f>
    </oc>
    <nc r="J411">
      <v>0.74175500588928145</v>
    </nc>
  </rcc>
  <rcc rId="11322" sId="2" numFmtId="4">
    <oc r="I412">
      <f>G412-H412</f>
    </oc>
    <nc r="I412">
      <v>87.700000000000017</v>
    </nc>
  </rcc>
  <rcc rId="11323" sId="2" numFmtId="14">
    <oc r="J412">
      <f>IF(G412=0,"-",H412/G412)</f>
    </oc>
    <nc r="J412">
      <v>0.74175500588928145</v>
    </nc>
  </rcc>
  <rcc rId="11324" sId="2" numFmtId="4">
    <oc r="G413">
      <f>G416+G414</f>
    </oc>
    <nc r="G413">
      <v>52069.4</v>
    </nc>
  </rcc>
  <rcc rId="11325" sId="2" numFmtId="4">
    <oc r="H413">
      <f>H416+H414</f>
    </oc>
    <nc r="H413">
      <v>42504.799999999996</v>
    </nc>
  </rcc>
  <rcc rId="11326" sId="2" numFmtId="4">
    <oc r="I413">
      <f>G413-H413</f>
    </oc>
    <nc r="I413">
      <v>9564.6000000000058</v>
    </nc>
  </rcc>
  <rcc rId="11327" sId="2" numFmtId="14">
    <oc r="J413">
      <f>IF(G413=0,"-",H413/G413)</f>
    </oc>
    <nc r="J413">
      <v>0.81631053939549902</v>
    </nc>
  </rcc>
  <rcc rId="11328" sId="2" numFmtId="4">
    <oc r="G414">
      <f>G415</f>
    </oc>
    <nc r="G414">
      <v>51309.4</v>
    </nc>
  </rcc>
  <rcc rId="11329" sId="2" numFmtId="4">
    <oc r="H414">
      <f>H415</f>
    </oc>
    <nc r="H414">
      <v>41832.6</v>
    </nc>
  </rcc>
  <rcc rId="11330" sId="2" numFmtId="4">
    <oc r="I414">
      <f>G414-H414</f>
    </oc>
    <nc r="I414">
      <v>9476.8000000000029</v>
    </nc>
  </rcc>
  <rcc rId="11331" sId="2" numFmtId="14">
    <oc r="J414">
      <f>IF(G414=0,"-",H414/G414)</f>
    </oc>
    <nc r="J414">
      <v>0.81530090003001399</v>
    </nc>
  </rcc>
  <rcc rId="11332" sId="2" numFmtId="4">
    <oc r="I415">
      <f>G415-H415</f>
    </oc>
    <nc r="I415">
      <v>9476.8000000000029</v>
    </nc>
  </rcc>
  <rcc rId="11333" sId="2" numFmtId="14">
    <oc r="J415">
      <f>IF(G415=0,"-",H415/G415)</f>
    </oc>
    <nc r="J415">
      <v>0.81530090003001399</v>
    </nc>
  </rcc>
  <rcc rId="11334" sId="2" numFmtId="4">
    <oc r="G416">
      <f>G417</f>
    </oc>
    <nc r="G416">
      <v>760</v>
    </nc>
  </rcc>
  <rcc rId="11335" sId="2" numFmtId="4">
    <oc r="H416">
      <f>H417</f>
    </oc>
    <nc r="H416">
      <v>672.2</v>
    </nc>
  </rcc>
  <rcc rId="11336" sId="2" numFmtId="4">
    <oc r="I416">
      <f>G416-H416</f>
    </oc>
    <nc r="I416">
      <v>87.799999999999955</v>
    </nc>
  </rcc>
  <rcc rId="11337" sId="2" numFmtId="14">
    <oc r="J416">
      <f>IF(G416=0,"-",H416/G416)</f>
    </oc>
    <nc r="J416">
      <v>0.88447368421052641</v>
    </nc>
  </rcc>
  <rcc rId="11338" sId="2" numFmtId="4">
    <oc r="I417">
      <f>G417-H417</f>
    </oc>
    <nc r="I417">
      <v>87.799999999999955</v>
    </nc>
  </rcc>
  <rcc rId="11339" sId="2" numFmtId="14">
    <oc r="J417">
      <f>IF(G417=0,"-",H417/G417)</f>
    </oc>
    <nc r="J417">
      <v>0.88447368421052641</v>
    </nc>
  </rcc>
  <rcc rId="11340" sId="2" numFmtId="4">
    <oc r="G418">
      <f>G419+G422+G430+G435</f>
    </oc>
    <nc r="G418">
      <v>1298841.7</v>
    </nc>
  </rcc>
  <rcc rId="11341" sId="2" numFmtId="4">
    <oc r="H418">
      <f>H419+H422+H430+H435</f>
    </oc>
    <nc r="H418">
      <v>1003304.5</v>
    </nc>
  </rcc>
  <rcc rId="11342" sId="2" numFmtId="4">
    <oc r="I418">
      <f>G418-H418</f>
    </oc>
    <nc r="I418">
      <v>295537.19999999995</v>
    </nc>
  </rcc>
  <rcc rId="11343" sId="2" numFmtId="14">
    <oc r="J418">
      <f>IF(G418=0,"-",H418/G418)</f>
    </oc>
    <nc r="J418">
      <v>0.77246095501861389</v>
    </nc>
  </rcc>
  <rcc rId="11344" sId="2" numFmtId="4">
    <oc r="G419">
      <f>G420</f>
    </oc>
    <nc r="G419">
      <v>8361.4</v>
    </nc>
  </rcc>
  <rcc rId="11345" sId="2" numFmtId="4">
    <oc r="H419">
      <f>H420</f>
    </oc>
    <nc r="H419">
      <v>4192.2</v>
    </nc>
  </rcc>
  <rcc rId="11346" sId="2" numFmtId="4">
    <oc r="I419">
      <f>G419-H419</f>
    </oc>
    <nc r="I419">
      <v>4169.2</v>
    </nc>
  </rcc>
  <rcc rId="11347" sId="2" numFmtId="14">
    <oc r="J419">
      <f>IF(G419=0,"-",H419/G419)</f>
    </oc>
    <nc r="J419">
      <v>0.5013753677613797</v>
    </nc>
  </rcc>
  <rcc rId="11348" sId="2" numFmtId="4">
    <oc r="G420">
      <f>G421</f>
    </oc>
    <nc r="G420">
      <v>8361.4</v>
    </nc>
  </rcc>
  <rcc rId="11349" sId="2" numFmtId="4">
    <oc r="H420">
      <f>H421</f>
    </oc>
    <nc r="H420">
      <v>4192.2</v>
    </nc>
  </rcc>
  <rcc rId="11350" sId="2" numFmtId="4">
    <oc r="I420">
      <f>G420-H420</f>
    </oc>
    <nc r="I420">
      <v>4169.2</v>
    </nc>
  </rcc>
  <rcc rId="11351" sId="2" numFmtId="14">
    <oc r="J420">
      <f>IF(G420=0,"-",H420/G420)</f>
    </oc>
    <nc r="J420">
      <v>0.5013753677613797</v>
    </nc>
  </rcc>
  <rcc rId="11352" sId="2" numFmtId="4">
    <oc r="I421">
      <f>G421-H421</f>
    </oc>
    <nc r="I421">
      <v>4169.2</v>
    </nc>
  </rcc>
  <rcc rId="11353" sId="2" numFmtId="14">
    <oc r="J421">
      <f>IF(G421=0,"-",H421/G421)</f>
    </oc>
    <nc r="J421">
      <v>0.5013753677613797</v>
    </nc>
  </rcc>
  <rcc rId="11354" sId="2" numFmtId="4">
    <oc r="G422">
      <f>G423+G425+G429</f>
    </oc>
    <nc r="G422">
      <v>712906.5</v>
    </nc>
  </rcc>
  <rcc rId="11355" sId="2" numFmtId="4">
    <oc r="H422">
      <f>H423+H425+H429</f>
    </oc>
    <nc r="H422">
      <v>615495.50000000012</v>
    </nc>
  </rcc>
  <rcc rId="11356" sId="2" numFmtId="4">
    <oc r="I422">
      <f>G422-H422</f>
    </oc>
    <nc r="I422">
      <v>97410.999999999884</v>
    </nc>
  </rcc>
  <rcc rId="11357" sId="2" numFmtId="14">
    <oc r="J422">
      <f>IF(G422=0,"-",H422/G422)</f>
    </oc>
    <nc r="J422">
      <v>0.86336076329785194</v>
    </nc>
  </rcc>
  <rcc rId="11358" sId="2" numFmtId="4">
    <oc r="G423">
      <f>G424</f>
    </oc>
    <nc r="G423">
      <v>3722.5</v>
    </nc>
  </rcc>
  <rcc rId="11359" sId="2" numFmtId="4">
    <oc r="H423">
      <f>H424</f>
    </oc>
    <nc r="H423">
      <v>3373.4</v>
    </nc>
  </rcc>
  <rcc rId="11360" sId="2" numFmtId="4">
    <oc r="I423">
      <f>G423-H423</f>
    </oc>
    <nc r="I423">
      <v>349.09999999999991</v>
    </nc>
  </rcc>
  <rcc rId="11361" sId="2" numFmtId="14">
    <oc r="J423">
      <f>IF(G423=0,"-",H423/G423)</f>
    </oc>
    <nc r="J423">
      <v>0.90621893888515781</v>
    </nc>
  </rcc>
  <rcc rId="11362" sId="2" numFmtId="4">
    <oc r="I424">
      <f>G424-H424</f>
    </oc>
    <nc r="I424">
      <v>349.09999999999991</v>
    </nc>
  </rcc>
  <rcc rId="11363" sId="2" numFmtId="14">
    <oc r="J424">
      <f>IF(G424=0,"-",H424/G424)</f>
    </oc>
    <nc r="J424">
      <v>0.90621893888515781</v>
    </nc>
  </rcc>
  <rcc rId="11364" sId="2" numFmtId="4">
    <oc r="G425">
      <f>G426+G427+G428</f>
    </oc>
    <nc r="G425">
      <v>708260.8</v>
    </nc>
  </rcc>
  <rcc rId="11365" sId="2" numFmtId="4">
    <oc r="H425">
      <f>H426+H427+H428</f>
    </oc>
    <nc r="H425">
      <v>611356.30000000005</v>
    </nc>
  </rcc>
  <rcc rId="11366" sId="2" numFmtId="4">
    <oc r="I425">
      <f>G425-H425</f>
    </oc>
    <nc r="I425">
      <v>96904.5</v>
    </nc>
  </rcc>
  <rcc rId="11367" sId="2" numFmtId="14">
    <oc r="J425">
      <f>IF(G425=0,"-",H425/G425)</f>
    </oc>
    <nc r="J425">
      <v>0.86317963665361686</v>
    </nc>
  </rcc>
  <rcc rId="11368" sId="2" numFmtId="4">
    <oc r="I426">
      <f>G426-H426</f>
    </oc>
    <nc r="I426">
      <v>84164.499999999942</v>
    </nc>
  </rcc>
  <rcc rId="11369" sId="2" numFmtId="14">
    <oc r="J426">
      <f>IF(G426=0,"-",H426/G426)</f>
    </oc>
    <nc r="J426">
      <v>0.84462254953452953</v>
    </nc>
  </rcc>
  <rcc rId="11370" sId="2" numFmtId="4">
    <oc r="I427">
      <f>G427-H427</f>
    </oc>
    <nc r="I427">
      <v>0</v>
    </nc>
  </rcc>
  <rcc rId="11371" sId="2" numFmtId="14">
    <oc r="J427">
      <f>IF(G427=0,"-",H427/G427)</f>
    </oc>
    <nc r="J427">
      <v>1</v>
    </nc>
  </rcc>
  <rcc rId="11372" sId="2" numFmtId="4">
    <oc r="I428">
      <f>G428-H428</f>
    </oc>
    <nc r="I428">
      <v>12739.999999999985</v>
    </nc>
  </rcc>
  <rcc rId="11373" sId="2" numFmtId="14">
    <oc r="J428">
      <f>IF(G428=0,"-",H428/G428)</f>
    </oc>
    <nc r="J428">
      <v>0.90453410545309587</v>
    </nc>
  </rcc>
  <rcc rId="11374" sId="2" numFmtId="4">
    <oc r="I429">
      <f>G429-H429</f>
    </oc>
    <nc r="I429">
      <v>157.40000000000009</v>
    </nc>
  </rcc>
  <rcc rId="11375" sId="2" numFmtId="14">
    <oc r="J429">
      <f>IF(G429=0,"-",H429/G429)</f>
    </oc>
    <nc r="J429">
      <v>0.82950606585788556</v>
    </nc>
  </rcc>
  <rcc rId="11376" sId="2" numFmtId="4">
    <oc r="G430">
      <f>G431+G433</f>
    </oc>
    <nc r="G430">
      <v>571057</v>
    </nc>
  </rcc>
  <rcc rId="11377" sId="2" numFmtId="4">
    <oc r="H430">
      <f>H431+H433</f>
    </oc>
    <nc r="H430">
      <v>378277.10000000003</v>
    </nc>
  </rcc>
  <rcc rId="11378" sId="2" numFmtId="4">
    <oc r="I430">
      <f>G430-H430</f>
    </oc>
    <nc r="I430">
      <v>192779.89999999997</v>
    </nc>
  </rcc>
  <rcc rId="11379" sId="2" numFmtId="14">
    <oc r="J430">
      <f>IF(G430=0,"-",H430/G430)</f>
    </oc>
    <nc r="J430">
      <v>0.66241566078342451</v>
    </nc>
  </rcc>
  <rcc rId="11380" sId="2" numFmtId="4">
    <oc r="G431">
      <f>G432</f>
    </oc>
    <nc r="G431">
      <v>546162.1</v>
    </nc>
  </rcc>
  <rcc rId="11381" sId="2" numFmtId="4">
    <oc r="H431">
      <f>H432</f>
    </oc>
    <nc r="H431">
      <v>361155.2</v>
    </nc>
  </rcc>
  <rcc rId="11382" sId="2" numFmtId="4">
    <oc r="I431">
      <f>G431-H431</f>
    </oc>
    <nc r="I431">
      <v>185006.89999999997</v>
    </nc>
  </rcc>
  <rcc rId="11383" sId="2" numFmtId="14">
    <oc r="J431">
      <f>IF(G431=0,"-",H431/G431)</f>
    </oc>
    <nc r="J431">
      <v>0.66126009109749662</v>
    </nc>
  </rcc>
  <rcc rId="11384" sId="2" numFmtId="4">
    <oc r="I432">
      <f>G432-H432</f>
    </oc>
    <nc r="I432">
      <v>185006.89999999997</v>
    </nc>
  </rcc>
  <rcc rId="11385" sId="2" numFmtId="14">
    <oc r="J432">
      <f>IF(G432=0,"-",H432/G432)</f>
    </oc>
    <nc r="J432">
      <v>0.66126009109749662</v>
    </nc>
  </rcc>
  <rcc rId="11386" sId="2" numFmtId="4">
    <oc r="G433">
      <f>G434</f>
    </oc>
    <nc r="G433">
      <v>24894.9</v>
    </nc>
  </rcc>
  <rcc rId="11387" sId="2" numFmtId="4">
    <oc r="H433">
      <f>H434</f>
    </oc>
    <nc r="H433">
      <v>17121.900000000001</v>
    </nc>
  </rcc>
  <rcc rId="11388" sId="2" numFmtId="4">
    <oc r="I433">
      <f>G433-H433</f>
    </oc>
    <nc r="I433">
      <v>7773</v>
    </nc>
  </rcc>
  <rcc rId="11389" sId="2" numFmtId="14">
    <oc r="J433">
      <f>IF(G433=0,"-",H433/G433)</f>
    </oc>
    <nc r="J433">
      <v>0.68776737404046617</v>
    </nc>
  </rcc>
  <rcc rId="11390" sId="2" numFmtId="4">
    <oc r="I434">
      <f>G434-H434</f>
    </oc>
    <nc r="I434">
      <v>7773</v>
    </nc>
  </rcc>
  <rcc rId="11391" sId="2" numFmtId="14">
    <oc r="J434">
      <f>IF(G434=0,"-",H434/G434)</f>
    </oc>
    <nc r="J434">
      <v>0.68776737404046617</v>
    </nc>
  </rcc>
  <rcc rId="11392" sId="2" numFmtId="4">
    <oc r="G435">
      <f>G436</f>
    </oc>
    <nc r="G435">
      <v>6516.8</v>
    </nc>
  </rcc>
  <rcc rId="11393" sId="2" numFmtId="4">
    <oc r="H435">
      <f>H436</f>
    </oc>
    <nc r="H435">
      <v>5339.7</v>
    </nc>
  </rcc>
  <rcc rId="11394" sId="2" numFmtId="4">
    <oc r="I435">
      <f>G435-H435</f>
    </oc>
    <nc r="I435">
      <v>1177.1000000000004</v>
    </nc>
  </rcc>
  <rcc rId="11395" sId="2" numFmtId="14">
    <oc r="J435">
      <f>IF(G435=0,"-",H435/G435)</f>
    </oc>
    <nc r="J435">
      <v>0.81937453965136253</v>
    </nc>
  </rcc>
  <rcc rId="11396" sId="2" numFmtId="4">
    <oc r="G436">
      <f>G437</f>
    </oc>
    <nc r="G436">
      <v>6516.8</v>
    </nc>
  </rcc>
  <rcc rId="11397" sId="2" numFmtId="4">
    <oc r="H436">
      <f>H437</f>
    </oc>
    <nc r="H436">
      <v>5339.7</v>
    </nc>
  </rcc>
  <rcc rId="11398" sId="2" numFmtId="4">
    <oc r="I436">
      <f>G436-H436</f>
    </oc>
    <nc r="I436">
      <v>1177.1000000000004</v>
    </nc>
  </rcc>
  <rcc rId="11399" sId="2" numFmtId="14">
    <oc r="J436">
      <f>IF(G436=0,"-",H436/G436)</f>
    </oc>
    <nc r="J436">
      <v>0.81937453965136253</v>
    </nc>
  </rcc>
  <rcc rId="11400" sId="2" numFmtId="4">
    <oc r="I437">
      <f>G437-H437</f>
    </oc>
    <nc r="I437">
      <v>1177.1000000000004</v>
    </nc>
  </rcc>
  <rcc rId="11401" sId="2" numFmtId="14">
    <oc r="J437">
      <f>IF(G437=0,"-",H437/G437)</f>
    </oc>
    <nc r="J437">
      <v>0.81937453965136253</v>
    </nc>
  </rcc>
  <rcc rId="11402" sId="2" numFmtId="4">
    <oc r="G438">
      <f>G439+G443+G446</f>
    </oc>
    <nc r="G438">
      <v>49638</v>
    </nc>
  </rcc>
  <rcc rId="11403" sId="2" numFmtId="4">
    <oc r="H438">
      <f>H439+H443+H446</f>
    </oc>
    <nc r="H438">
      <v>4573.7</v>
    </nc>
  </rcc>
  <rcc rId="11404" sId="2" numFmtId="4">
    <oc r="I438">
      <f>G438-H438</f>
    </oc>
    <nc r="I438">
      <v>45064.3</v>
    </nc>
  </rcc>
  <rcc rId="11405" sId="2" numFmtId="14">
    <oc r="J438">
      <f>IF(G438=0,"-",H438/G438)</f>
    </oc>
    <nc r="J438">
      <v>9.2141101575405934E-2</v>
    </nc>
  </rcc>
  <rcc rId="11406" sId="2" numFmtId="4">
    <oc r="G439">
      <f>G440</f>
    </oc>
    <nc r="G439">
      <v>53.8</v>
    </nc>
  </rcc>
  <rcc rId="11407" sId="2" numFmtId="4">
    <oc r="H439">
      <f>H440</f>
    </oc>
    <nc r="H439">
      <v>51</v>
    </nc>
  </rcc>
  <rcc rId="11408" sId="2" numFmtId="4">
    <oc r="I439">
      <f>G439-H439</f>
    </oc>
    <nc r="I439">
      <v>2.7999999999999972</v>
    </nc>
  </rcc>
  <rcc rId="11409" sId="2" numFmtId="14">
    <oc r="J439">
      <f>IF(G439=0,"-",H439/G439)</f>
    </oc>
    <nc r="J439">
      <v>0.94795539033457255</v>
    </nc>
  </rcc>
  <rcc rId="11410" sId="2" numFmtId="4">
    <oc r="G440">
      <f>G441+G442</f>
    </oc>
    <nc r="G440">
      <v>53.8</v>
    </nc>
  </rcc>
  <rcc rId="11411" sId="2" numFmtId="4">
    <oc r="H440">
      <f>H441+H442</f>
    </oc>
    <nc r="H440">
      <v>51</v>
    </nc>
  </rcc>
  <rcc rId="11412" sId="2" numFmtId="4">
    <oc r="I440">
      <f>G440-H440</f>
    </oc>
    <nc r="I440">
      <v>2.7999999999999972</v>
    </nc>
  </rcc>
  <rcc rId="11413" sId="2" numFmtId="14">
    <oc r="J440">
      <f>IF(G440=0,"-",H440/G440)</f>
    </oc>
    <nc r="J440">
      <v>0.94795539033457255</v>
    </nc>
  </rcc>
  <rcc rId="11414" sId="2" numFmtId="4">
    <oc r="I441">
      <f>G441-H441</f>
    </oc>
    <nc r="I441">
      <v>2.0999999999999943</v>
    </nc>
  </rcc>
  <rcc rId="11415" sId="2" numFmtId="14">
    <oc r="J441">
      <f>IF(G441=0,"-",H441/G441)</f>
    </oc>
    <nc r="J441">
      <v>0.94915254237288149</v>
    </nc>
  </rcc>
  <rcc rId="11416" sId="2" numFmtId="4">
    <oc r="I442">
      <f>G442-H442</f>
    </oc>
    <nc r="I442">
      <v>0.69999999999999929</v>
    </nc>
  </rcc>
  <rcc rId="11417" sId="2" numFmtId="14">
    <oc r="J442">
      <f>IF(G442=0,"-",H442/G442)</f>
    </oc>
    <nc r="J442">
      <v>0.94400000000000006</v>
    </nc>
  </rcc>
  <rcc rId="11418" sId="2" numFmtId="4">
    <oc r="G443">
      <f>G444</f>
    </oc>
    <nc r="G443">
      <v>44204.5</v>
    </nc>
  </rcc>
  <rcc rId="11419" sId="2" numFmtId="4">
    <oc r="H443">
      <f>H444</f>
    </oc>
    <nc r="H443">
      <v>2941.4</v>
    </nc>
  </rcc>
  <rcc rId="11420" sId="2" numFmtId="4">
    <oc r="I443">
      <f>G443-H443</f>
    </oc>
    <nc r="I443">
      <v>41263.1</v>
    </nc>
  </rcc>
  <rcc rId="11421" sId="2" numFmtId="14">
    <oc r="J443">
      <f>IF(G443=0,"-",H443/G443)</f>
    </oc>
    <nc r="J443">
      <v>6.6540736802814193E-2</v>
    </nc>
  </rcc>
  <rcc rId="11422" sId="2" numFmtId="4">
    <oc r="G444">
      <f>G445</f>
    </oc>
    <nc r="G444">
      <v>44204.5</v>
    </nc>
  </rcc>
  <rcc rId="11423" sId="2" numFmtId="4">
    <oc r="H444">
      <f>H445</f>
    </oc>
    <nc r="H444">
      <v>2941.4</v>
    </nc>
  </rcc>
  <rcc rId="11424" sId="2" numFmtId="4">
    <oc r="I444">
      <f>G444-H444</f>
    </oc>
    <nc r="I444">
      <v>41263.1</v>
    </nc>
  </rcc>
  <rcc rId="11425" sId="2" numFmtId="14">
    <oc r="J444">
      <f>IF(G444=0,"-",H444/G444)</f>
    </oc>
    <nc r="J444">
      <v>6.6540736802814193E-2</v>
    </nc>
  </rcc>
  <rcc rId="11426" sId="2" numFmtId="4">
    <oc r="I445">
      <f>G445-H445</f>
    </oc>
    <nc r="I445">
      <v>41263.1</v>
    </nc>
  </rcc>
  <rcc rId="11427" sId="2" numFmtId="14">
    <oc r="J445">
      <f>IF(G445=0,"-",H445/G445)</f>
    </oc>
    <nc r="J445">
      <v>6.6540736802814193E-2</v>
    </nc>
  </rcc>
  <rcc rId="11428" sId="2" numFmtId="4">
    <oc r="G446">
      <f>G447</f>
    </oc>
    <nc r="G446">
      <v>5379.7</v>
    </nc>
  </rcc>
  <rcc rId="11429" sId="2" numFmtId="4">
    <oc r="H446">
      <f>H447</f>
    </oc>
    <nc r="H446">
      <v>1581.3</v>
    </nc>
  </rcc>
  <rcc rId="11430" sId="2" numFmtId="4">
    <oc r="I446">
      <f>G446-H446</f>
    </oc>
    <nc r="I446">
      <v>3798.3999999999996</v>
    </nc>
  </rcc>
  <rcc rId="11431" sId="2" numFmtId="14">
    <oc r="J446">
      <f>IF(G446=0,"-",H446/G446)</f>
    </oc>
    <nc r="J446">
      <v>0.29393832369834749</v>
    </nc>
  </rcc>
  <rcc rId="11432" sId="2" numFmtId="4">
    <oc r="G447">
      <f>G448</f>
    </oc>
    <nc r="G447">
      <v>5379.7</v>
    </nc>
  </rcc>
  <rcc rId="11433" sId="2" numFmtId="4">
    <oc r="H447">
      <f>H448</f>
    </oc>
    <nc r="H447">
      <v>1581.3</v>
    </nc>
  </rcc>
  <rcc rId="11434" sId="2" numFmtId="4">
    <oc r="I447">
      <f>G447-H447</f>
    </oc>
    <nc r="I447">
      <v>3798.3999999999996</v>
    </nc>
  </rcc>
  <rcc rId="11435" sId="2" numFmtId="14">
    <oc r="J447">
      <f>IF(G447=0,"-",H447/G447)</f>
    </oc>
    <nc r="J447">
      <v>0.29393832369834749</v>
    </nc>
  </rcc>
  <rcc rId="11436" sId="2" numFmtId="4">
    <oc r="I448">
      <f>G448-H448</f>
    </oc>
    <nc r="I448">
      <v>3798.3999999999996</v>
    </nc>
  </rcc>
  <rcc rId="11437" sId="2" numFmtId="14">
    <oc r="J448">
      <f>IF(G448=0,"-",H448/G448)</f>
    </oc>
    <nc r="J448">
      <v>0.29393832369834749</v>
    </nc>
  </rcc>
  <rcc rId="11438" sId="2" numFmtId="4">
    <oc r="G449">
      <f>G450+G455+G459+G461</f>
    </oc>
    <nc r="G449">
      <v>244016.4</v>
    </nc>
  </rcc>
  <rcc rId="11439" sId="2" numFmtId="4">
    <oc r="H449">
      <f>H450+H455+H459+H461</f>
    </oc>
    <nc r="H449">
      <v>159835.4</v>
    </nc>
  </rcc>
  <rcc rId="11440" sId="2" numFmtId="4">
    <oc r="I449">
      <f>G449-H449</f>
    </oc>
    <nc r="I449">
      <v>84181</v>
    </nc>
  </rcc>
  <rcc rId="11441" sId="2" numFmtId="14">
    <oc r="J449">
      <f>IF(G449=0,"-",H449/G449)</f>
    </oc>
    <nc r="J449">
      <v>0.65501908888091132</v>
    </nc>
  </rcc>
  <rcc rId="11442" sId="2" numFmtId="4">
    <oc r="G450">
      <f>G451</f>
    </oc>
    <nc r="G450">
      <v>46886.999999999993</v>
    </nc>
  </rcc>
  <rcc rId="11443" sId="2" numFmtId="4">
    <oc r="H450">
      <f>H451</f>
    </oc>
    <nc r="H450">
      <v>38719.4</v>
    </nc>
  </rcc>
  <rcc rId="11444" sId="2" numFmtId="4">
    <oc r="I450">
      <f>G450-H450</f>
    </oc>
    <nc r="I450">
      <v>8167.5999999999913</v>
    </nc>
  </rcc>
  <rcc rId="11445" sId="2" numFmtId="14">
    <oc r="J450">
      <f>IF(G450=0,"-",H450/G450)</f>
    </oc>
    <nc r="J450">
      <v>0.82580246123659029</v>
    </nc>
  </rcc>
  <rcc rId="11446" sId="2" numFmtId="4">
    <oc r="G451">
      <f>G452+G454+G453</f>
    </oc>
    <nc r="G451">
      <v>46886.999999999993</v>
    </nc>
  </rcc>
  <rcc rId="11447" sId="2" numFmtId="4">
    <oc r="H451">
      <f>H452+H454+H453</f>
    </oc>
    <nc r="H451">
      <v>38719.4</v>
    </nc>
  </rcc>
  <rcc rId="11448" sId="2" numFmtId="4">
    <oc r="I451">
      <f>G451-H451</f>
    </oc>
    <nc r="I451">
      <v>8167.5999999999913</v>
    </nc>
  </rcc>
  <rcc rId="11449" sId="2" numFmtId="14">
    <oc r="J451">
      <f>IF(G451=0,"-",H451/G451)</f>
    </oc>
    <nc r="J451">
      <v>0.82580246123659029</v>
    </nc>
  </rcc>
  <rcc rId="11450" sId="2" numFmtId="4">
    <oc r="I452">
      <f>G452-H452</f>
    </oc>
    <nc r="I452">
      <v>6141.5999999999985</v>
    </nc>
  </rcc>
  <rcc rId="11451" sId="2" numFmtId="14">
    <oc r="J452">
      <f>IF(G452=0,"-",H452/G452)</f>
    </oc>
    <nc r="J452">
      <v>0.82747199959547946</v>
    </nc>
  </rcc>
  <rcc rId="11452" sId="2" numFmtId="4">
    <oc r="I453">
      <f>G453-H453</f>
    </oc>
    <nc r="I453">
      <v>56.900000000000091</v>
    </nc>
  </rcc>
  <rcc rId="11453" sId="2" numFmtId="14">
    <oc r="J453">
      <f>IF(G453=0,"-",H453/G453)</f>
    </oc>
    <nc r="J453">
      <v>0.95463243501833828</v>
    </nc>
  </rcc>
  <rcc rId="11454" sId="2" numFmtId="4">
    <oc r="I454">
      <f>G454-H454</f>
    </oc>
    <nc r="I454">
      <v>1969.1000000000004</v>
    </nc>
  </rcc>
  <rcc rId="11455" sId="2" numFmtId="14">
    <oc r="J454">
      <f>IF(G454=0,"-",H454/G454)</f>
    </oc>
    <nc r="J454">
      <v>0.80377873663441313</v>
    </nc>
  </rcc>
  <rcc rId="11456" sId="2" numFmtId="4">
    <oc r="G455">
      <f>G456</f>
    </oc>
    <nc r="G455">
      <v>44031.7</v>
    </nc>
  </rcc>
  <rcc rId="11457" sId="2" numFmtId="4">
    <oc r="H455">
      <f>H456</f>
    </oc>
    <nc r="H455">
      <v>18856.8</v>
    </nc>
  </rcc>
  <rcc rId="11458" sId="2" numFmtId="4">
    <oc r="I455">
      <f>G455-H455</f>
    </oc>
    <nc r="I455">
      <v>25174.899999999998</v>
    </nc>
  </rcc>
  <rcc rId="11459" sId="2" numFmtId="14">
    <oc r="J455">
      <f>IF(G455=0,"-",H455/G455)</f>
    </oc>
    <nc r="J455">
      <v>0.42825509803164541</v>
    </nc>
  </rcc>
  <rcc rId="11460" sId="2" numFmtId="4">
    <oc r="G456">
      <f>G457+G458</f>
    </oc>
    <nc r="G456">
      <v>44031.7</v>
    </nc>
  </rcc>
  <rcc rId="11461" sId="2" numFmtId="4">
    <oc r="H456">
      <f>H457+H458</f>
    </oc>
    <nc r="H456">
      <v>18856.8</v>
    </nc>
  </rcc>
  <rcc rId="11462" sId="2" numFmtId="4">
    <oc r="I456">
      <f>G456-H456</f>
    </oc>
    <nc r="I456">
      <v>25174.899999999998</v>
    </nc>
  </rcc>
  <rcc rId="11463" sId="2" numFmtId="14">
    <oc r="J456">
      <f>IF(G456=0,"-",H456/G456)</f>
    </oc>
    <nc r="J456">
      <v>0.42825509803164541</v>
    </nc>
  </rcc>
  <rcc rId="11464" sId="2" numFmtId="4">
    <oc r="I457">
      <f>G457-H457</f>
    </oc>
    <nc r="I457">
      <v>25108.199999999997</v>
    </nc>
  </rcc>
  <rcc rId="11465" sId="2" numFmtId="14">
    <oc r="J457">
      <f>IF(G457=0,"-",H457/G457)</f>
    </oc>
    <nc r="J457">
      <v>0.42633037605357377</v>
    </nc>
  </rcc>
  <rcc rId="11466" sId="2" numFmtId="4">
    <oc r="I458">
      <f>G458-H458</f>
    </oc>
    <nc r="I458">
      <v>66.699999999999989</v>
    </nc>
  </rcc>
  <rcc rId="11467" sId="2" numFmtId="14">
    <oc r="J458">
      <f>IF(G458=0,"-",H458/G458)</f>
    </oc>
    <nc r="J458">
      <v>0.74734848484848493</v>
    </nc>
  </rcc>
  <rcc rId="11468" sId="2" numFmtId="4">
    <oc r="G459">
      <f>G460</f>
    </oc>
    <nc r="G459">
      <v>25420.6</v>
    </nc>
  </rcc>
  <rcc rId="11469" sId="2" numFmtId="4">
    <oc r="H459">
      <f>H460</f>
    </oc>
    <nc r="H459">
      <v>25420.6</v>
    </nc>
  </rcc>
  <rcc rId="11470" sId="2" numFmtId="4">
    <oc r="I459">
      <f>G459-H459</f>
    </oc>
    <nc r="I459">
      <v>0</v>
    </nc>
  </rcc>
  <rcc rId="11471" sId="2" numFmtId="14">
    <oc r="J459">
      <f>IF(G459=0,"-",H459/G459)</f>
    </oc>
    <nc r="J459">
      <v>1</v>
    </nc>
  </rcc>
  <rcc rId="11472" sId="2" numFmtId="4">
    <oc r="I460">
      <f>G460-H460</f>
    </oc>
    <nc r="I460">
      <v>0</v>
    </nc>
  </rcc>
  <rcc rId="11473" sId="2" numFmtId="14">
    <oc r="J460">
      <f>IF(G460=0,"-",H460/G460)</f>
    </oc>
    <nc r="J460">
      <v>1</v>
    </nc>
  </rcc>
  <rcc rId="11474" sId="2" numFmtId="4">
    <oc r="G461">
      <f>G462</f>
    </oc>
    <nc r="G461">
      <v>127677.1</v>
    </nc>
  </rcc>
  <rcc rId="11475" sId="2" numFmtId="4">
    <oc r="H461">
      <f>H462</f>
    </oc>
    <nc r="H461">
      <v>76838.600000000006</v>
    </nc>
  </rcc>
  <rcc rId="11476" sId="2" numFmtId="4">
    <oc r="I461">
      <f>G461-H461</f>
    </oc>
    <nc r="I461">
      <v>50838.5</v>
    </nc>
  </rcc>
  <rcc rId="11477" sId="2" numFmtId="14">
    <oc r="J461">
      <f>IF(G461=0,"-",H461/G461)</f>
    </oc>
    <nc r="J461">
      <v>0.6018197468457539</v>
    </nc>
  </rcc>
  <rcc rId="11478" sId="2" numFmtId="4">
    <oc r="G462">
      <f>G463</f>
    </oc>
    <nc r="G462">
      <v>127677.1</v>
    </nc>
  </rcc>
  <rcc rId="11479" sId="2" numFmtId="4">
    <oc r="H462">
      <f>H463</f>
    </oc>
    <nc r="H462">
      <v>76838.600000000006</v>
    </nc>
  </rcc>
  <rcc rId="11480" sId="2" numFmtId="4">
    <oc r="I462">
      <f>G462-H462</f>
    </oc>
    <nc r="I462">
      <v>50838.5</v>
    </nc>
  </rcc>
  <rcc rId="11481" sId="2" numFmtId="14">
    <oc r="J462">
      <f>IF(G462=0,"-",H462/G462)</f>
    </oc>
    <nc r="J462">
      <v>0.6018197468457539</v>
    </nc>
  </rcc>
  <rcc rId="11482" sId="2" numFmtId="4">
    <oc r="I463">
      <f>G463-H463</f>
    </oc>
    <nc r="I463">
      <v>50838.5</v>
    </nc>
  </rcc>
  <rcc rId="11483" sId="2" numFmtId="14">
    <oc r="J463">
      <f>IF(G463=0,"-",H463/G463)</f>
    </oc>
    <nc r="J463">
      <v>0.6018197468457539</v>
    </nc>
  </rcc>
  <rcc rId="11484" sId="2" numFmtId="4">
    <oc r="G464">
      <f>G465+G476+G483</f>
    </oc>
    <nc r="G464">
      <v>1600464.5</v>
    </nc>
  </rcc>
  <rcc rId="11485" sId="2" numFmtId="4">
    <oc r="H464">
      <f>H465+H476+H483</f>
    </oc>
    <nc r="H464">
      <v>1172146</v>
    </nc>
  </rcc>
  <rcc rId="11486" sId="2" numFmtId="4">
    <oc r="I464">
      <f>G464-H464</f>
    </oc>
    <nc r="I464">
      <v>428318.5</v>
    </nc>
  </rcc>
  <rcc rId="11487" sId="2" numFmtId="14">
    <oc r="J464">
      <f>IF(G464=0,"-",H464/G464)</f>
    </oc>
    <nc r="J464">
      <v>0.73237863132859238</v>
    </nc>
  </rcc>
  <rcc rId="11488" sId="2" numFmtId="4">
    <oc r="G465">
      <f>G466+G469+G472</f>
    </oc>
    <nc r="G465">
      <v>1472159.3</v>
    </nc>
  </rcc>
  <rcc rId="11489" sId="2" numFmtId="4">
    <oc r="H465">
      <f>H466+H469+H472</f>
    </oc>
    <nc r="H465">
      <v>1059723.3</v>
    </nc>
  </rcc>
  <rcc rId="11490" sId="2" numFmtId="4">
    <oc r="I465">
      <f>G465-H465</f>
    </oc>
    <nc r="I465">
      <v>412436</v>
    </nc>
  </rcc>
  <rcc rId="11491" sId="2" numFmtId="14">
    <oc r="J465">
      <f>IF(G465=0,"-",H465/G465)</f>
    </oc>
    <nc r="J465">
      <v>0.71984281864061861</v>
    </nc>
  </rcc>
  <rcc rId="11492" sId="2" numFmtId="4">
    <oc r="G466">
      <f>G467</f>
    </oc>
    <nc r="G466">
      <v>233503.4</v>
    </nc>
  </rcc>
  <rcc rId="11493" sId="2" numFmtId="4">
    <oc r="H466">
      <f>H467</f>
    </oc>
    <nc r="H466">
      <v>55919.8</v>
    </nc>
  </rcc>
  <rcc rId="11494" sId="2" numFmtId="4">
    <oc r="I466">
      <f>G466-H466</f>
    </oc>
    <nc r="I466">
      <v>177583.59999999998</v>
    </nc>
  </rcc>
  <rcc rId="11495" sId="2" numFmtId="14">
    <oc r="J466">
      <f>IF(G466=0,"-",H466/G466)</f>
    </oc>
    <nc r="J466">
      <v>0.23948173773915071</v>
    </nc>
  </rcc>
  <rcc rId="11496" sId="2" numFmtId="4">
    <oc r="G467">
      <f>G468</f>
    </oc>
    <nc r="G467">
      <v>233503.4</v>
    </nc>
  </rcc>
  <rcc rId="11497" sId="2" numFmtId="4">
    <oc r="H467">
      <f>H468</f>
    </oc>
    <nc r="H467">
      <v>55919.8</v>
    </nc>
  </rcc>
  <rcc rId="11498" sId="2" numFmtId="4">
    <oc r="I467">
      <f>G467-H467</f>
    </oc>
    <nc r="I467">
      <v>177583.59999999998</v>
    </nc>
  </rcc>
  <rcc rId="11499" sId="2" numFmtId="14">
    <oc r="J467">
      <f>IF(G467=0,"-",H467/G467)</f>
    </oc>
    <nc r="J467">
      <v>0.23948173773915071</v>
    </nc>
  </rcc>
  <rcc rId="11500" sId="2" numFmtId="4">
    <oc r="I468">
      <f>G468-H468</f>
    </oc>
    <nc r="I468">
      <v>177583.59999999998</v>
    </nc>
  </rcc>
  <rcc rId="11501" sId="2" numFmtId="14">
    <oc r="J468">
      <f>IF(G468=0,"-",H468/G468)</f>
    </oc>
    <nc r="J468">
      <v>0.23948173773915071</v>
    </nc>
  </rcc>
  <rcc rId="11502" sId="2" numFmtId="4">
    <oc r="G469">
      <f>G470</f>
    </oc>
    <nc r="G469">
      <v>8993.2000000000007</v>
    </nc>
  </rcc>
  <rcc rId="11503" sId="2" numFmtId="4">
    <oc r="H469">
      <f>H470</f>
    </oc>
    <nc r="H469">
      <v>250.5</v>
    </nc>
  </rcc>
  <rcc rId="11504" sId="2" numFmtId="4">
    <oc r="I469">
      <f>G469-H469</f>
    </oc>
    <nc r="I469">
      <v>8742.7000000000007</v>
    </nc>
  </rcc>
  <rcc rId="11505" sId="2" numFmtId="14">
    <oc r="J469">
      <f>IF(G469=0,"-",H469/G469)</f>
    </oc>
    <nc r="J469">
      <v>2.78543788640306E-2</v>
    </nc>
  </rcc>
  <rcc rId="11506" sId="2" numFmtId="4">
    <oc r="G470">
      <f>G471</f>
    </oc>
    <nc r="G470">
      <v>8993.2000000000007</v>
    </nc>
  </rcc>
  <rcc rId="11507" sId="2" numFmtId="4">
    <oc r="H470">
      <f>H471</f>
    </oc>
    <nc r="H470">
      <v>250.5</v>
    </nc>
  </rcc>
  <rcc rId="11508" sId="2" numFmtId="4">
    <oc r="I470">
      <f>G470-H470</f>
    </oc>
    <nc r="I470">
      <v>8742.7000000000007</v>
    </nc>
  </rcc>
  <rcc rId="11509" sId="2" numFmtId="14">
    <oc r="J470">
      <f>IF(G470=0,"-",H470/G470)</f>
    </oc>
    <nc r="J470">
      <v>2.78543788640306E-2</v>
    </nc>
  </rcc>
  <rcc rId="11510" sId="2" numFmtId="4">
    <oc r="I471">
      <f>G471-H471</f>
    </oc>
    <nc r="I471">
      <v>8742.7000000000007</v>
    </nc>
  </rcc>
  <rcc rId="11511" sId="2" numFmtId="14">
    <oc r="J471">
      <f>IF(G471=0,"-",H471/G471)</f>
    </oc>
    <nc r="J471">
      <v>2.78543788640306E-2</v>
    </nc>
  </rcc>
  <rcc rId="11512" sId="2" numFmtId="4">
    <oc r="G472">
      <f>G473</f>
    </oc>
    <nc r="G472">
      <v>1229662.7</v>
    </nc>
  </rcc>
  <rcc rId="11513" sId="2" numFmtId="4">
    <oc r="H472">
      <f>H473</f>
    </oc>
    <nc r="H472">
      <v>1003553</v>
    </nc>
  </rcc>
  <rcc rId="11514" sId="2" numFmtId="4">
    <oc r="I472">
      <f>G472-H472</f>
    </oc>
    <nc r="I472">
      <v>226109.69999999995</v>
    </nc>
  </rcc>
  <rcc rId="11515" sId="2" numFmtId="14">
    <oc r="J472">
      <f>IF(G472=0,"-",H472/G472)</f>
    </oc>
    <nc r="J472">
      <v>0.81612055078193402</v>
    </nc>
  </rcc>
  <rcc rId="11516" sId="2" numFmtId="4">
    <oc r="G473">
      <f>G474+G475</f>
    </oc>
    <nc r="G473">
      <v>1229662.7</v>
    </nc>
  </rcc>
  <rcc rId="11517" sId="2" numFmtId="4">
    <oc r="H473">
      <f>H474+H475</f>
    </oc>
    <nc r="H473">
      <v>1003553</v>
    </nc>
  </rcc>
  <rcc rId="11518" sId="2" numFmtId="4">
    <oc r="I473">
      <f>G473-H473</f>
    </oc>
    <nc r="I473">
      <v>226109.69999999995</v>
    </nc>
  </rcc>
  <rcc rId="11519" sId="2" numFmtId="14">
    <oc r="J473">
      <f>IF(G473=0,"-",H473/G473)</f>
    </oc>
    <nc r="J473">
      <v>0.81612055078193402</v>
    </nc>
  </rcc>
  <rcc rId="11520" sId="2" numFmtId="4">
    <oc r="I474">
      <f>G474-H474</f>
    </oc>
    <nc r="I474">
      <v>224495.39999999991</v>
    </nc>
  </rcc>
  <rcc rId="11521" sId="2" numFmtId="14">
    <oc r="J474">
      <f>IF(G474=0,"-",H474/G474)</f>
    </oc>
    <nc r="J474">
      <v>0.81332320850844519</v>
    </nc>
  </rcc>
  <rcc rId="11522" sId="2" numFmtId="4">
    <oc r="I475">
      <f>G475-H475</f>
    </oc>
    <nc r="I475">
      <v>1614.2999999999993</v>
    </nc>
  </rcc>
  <rcc rId="11523" sId="2" numFmtId="14">
    <oc r="J475">
      <f>IF(G475=0,"-",H475/G475)</f>
    </oc>
    <nc r="J475">
      <v>0.94037452906847896</v>
    </nc>
  </rcc>
  <rcc rId="11524" sId="2" numFmtId="4">
    <oc r="G476">
      <f>G477+G480</f>
    </oc>
    <nc r="G476">
      <v>7244.2</v>
    </nc>
  </rcc>
  <rcc rId="11525" sId="2" numFmtId="4">
    <oc r="H476">
      <f>H477+H480</f>
    </oc>
    <nc r="H476">
      <v>6515.3</v>
    </nc>
  </rcc>
  <rcc rId="11526" sId="2" numFmtId="4">
    <oc r="I476">
      <f>G476-H476</f>
    </oc>
    <nc r="I476">
      <v>728.89999999999964</v>
    </nc>
  </rcc>
  <rcc rId="11527" sId="2" numFmtId="14">
    <oc r="J476">
      <f>IF(G476=0,"-",H476/G476)</f>
    </oc>
    <nc r="J476">
      <v>0.89938157422489717</v>
    </nc>
  </rcc>
  <rcc rId="11528" sId="2" numFmtId="4">
    <oc r="G477">
      <f>G478</f>
    </oc>
    <nc r="G477">
      <v>7.5</v>
    </nc>
  </rcc>
  <rcc rId="11529" sId="2" numFmtId="4">
    <oc r="H477">
      <f>H478</f>
    </oc>
    <nc r="H477">
      <v>7.5</v>
    </nc>
  </rcc>
  <rcc rId="11530" sId="2" numFmtId="4">
    <oc r="I477">
      <f>G477-H477</f>
    </oc>
    <nc r="I477">
      <v>0</v>
    </nc>
  </rcc>
  <rcc rId="11531" sId="2" numFmtId="14">
    <oc r="J477">
      <f>IF(G477=0,"-",H477/G477)</f>
    </oc>
    <nc r="J477">
      <v>1</v>
    </nc>
  </rcc>
  <rcc rId="11532" sId="2" numFmtId="4">
    <oc r="G478">
      <f>G479</f>
    </oc>
    <nc r="G478">
      <v>7.5</v>
    </nc>
  </rcc>
  <rcc rId="11533" sId="2" numFmtId="4">
    <oc r="H478">
      <f>H479</f>
    </oc>
    <nc r="H478">
      <v>7.5</v>
    </nc>
  </rcc>
  <rcc rId="11534" sId="2" numFmtId="4">
    <oc r="I478">
      <f>G478-H478</f>
    </oc>
    <nc r="I478">
      <v>0</v>
    </nc>
  </rcc>
  <rcc rId="11535" sId="2" numFmtId="14">
    <oc r="J478">
      <f>IF(G478=0,"-",H478/G478)</f>
    </oc>
    <nc r="J478">
      <v>1</v>
    </nc>
  </rcc>
  <rcc rId="11536" sId="2" numFmtId="4">
    <oc r="I479">
      <f>G479-H479</f>
    </oc>
    <nc r="I479">
      <v>0</v>
    </nc>
  </rcc>
  <rcc rId="11537" sId="2" numFmtId="14">
    <oc r="J479">
      <f>IF(G479=0,"-",H479/G479)</f>
    </oc>
    <nc r="J479">
      <v>1</v>
    </nc>
  </rcc>
  <rcc rId="11538" sId="2" numFmtId="4">
    <oc r="G480">
      <f>G481</f>
    </oc>
    <nc r="G480">
      <v>7236.7</v>
    </nc>
  </rcc>
  <rcc rId="11539" sId="2" numFmtId="4">
    <oc r="H480">
      <f>H481</f>
    </oc>
    <nc r="H480">
      <v>6507.8</v>
    </nc>
  </rcc>
  <rcc rId="11540" sId="2" numFmtId="4">
    <oc r="I480">
      <f>G480-H480</f>
    </oc>
    <nc r="I480">
      <v>728.89999999999964</v>
    </nc>
  </rcc>
  <rcc rId="11541" sId="2" numFmtId="14">
    <oc r="J480">
      <f>IF(G480=0,"-",H480/G480)</f>
    </oc>
    <nc r="J480">
      <v>0.89927729489960895</v>
    </nc>
  </rcc>
  <rcc rId="11542" sId="2" numFmtId="4">
    <oc r="G481">
      <f>G482</f>
    </oc>
    <nc r="G481">
      <v>7236.7</v>
    </nc>
  </rcc>
  <rcc rId="11543" sId="2" numFmtId="4">
    <oc r="H481">
      <f>H482</f>
    </oc>
    <nc r="H481">
      <v>6507.8</v>
    </nc>
  </rcc>
  <rcc rId="11544" sId="2" numFmtId="4">
    <oc r="I481">
      <f>G481-H481</f>
    </oc>
    <nc r="I481">
      <v>728.89999999999964</v>
    </nc>
  </rcc>
  <rcc rId="11545" sId="2" numFmtId="14">
    <oc r="J481">
      <f>IF(G481=0,"-",H481/G481)</f>
    </oc>
    <nc r="J481">
      <v>0.89927729489960895</v>
    </nc>
  </rcc>
  <rcc rId="11546" sId="2" numFmtId="4">
    <oc r="I482">
      <f>G482-H482</f>
    </oc>
    <nc r="I482">
      <v>728.89999999999964</v>
    </nc>
  </rcc>
  <rcc rId="11547" sId="2" numFmtId="14">
    <oc r="J482">
      <f>IF(G482=0,"-",H482/G482)</f>
    </oc>
    <nc r="J482">
      <v>0.89927729489960895</v>
    </nc>
  </rcc>
  <rcc rId="11548" sId="2" numFmtId="4">
    <oc r="G483">
      <f>G484+G493+G497</f>
    </oc>
    <nc r="G483">
      <v>121061</v>
    </nc>
  </rcc>
  <rcc rId="11549" sId="2" numFmtId="4">
    <oc r="H483">
      <f>H484+H493+H497</f>
    </oc>
    <nc r="H483">
      <v>105907.4</v>
    </nc>
  </rcc>
  <rcc rId="11550" sId="2" numFmtId="4">
    <oc r="I483">
      <f>G483-H483</f>
    </oc>
    <nc r="I483">
      <v>15153.600000000006</v>
    </nc>
  </rcc>
  <rcc rId="11551" sId="2" numFmtId="14">
    <oc r="J483">
      <f>IF(G483=0,"-",H483/G483)</f>
    </oc>
    <nc r="J483">
      <v>0.87482674023839213</v>
    </nc>
  </rcc>
  <rcc rId="11552" sId="2" numFmtId="4">
    <oc r="G484">
      <f>G485+G489</f>
    </oc>
    <nc r="G484">
      <v>111327.1</v>
    </nc>
  </rcc>
  <rcc rId="11553" sId="2" numFmtId="4">
    <oc r="H484">
      <f>H485+H489</f>
    </oc>
    <nc r="H484">
      <v>98413.8</v>
    </nc>
  </rcc>
  <rcc rId="11554" sId="2" numFmtId="4">
    <oc r="I484">
      <f>G484-H484</f>
    </oc>
    <nc r="I484">
      <v>12913.300000000003</v>
    </nc>
  </rcc>
  <rcc rId="11555" sId="2" numFmtId="14">
    <oc r="J484">
      <f>IF(G484=0,"-",H484/G484)</f>
    </oc>
    <nc r="J484">
      <v>0.88400578116199913</v>
    </nc>
  </rcc>
  <rcc rId="11556" sId="2" numFmtId="4">
    <oc r="G485">
      <f>G486+G487+G488</f>
    </oc>
    <nc r="G485">
      <v>65238.5</v>
    </nc>
  </rcc>
  <rcc rId="11557" sId="2" numFmtId="4">
    <oc r="H485">
      <f>H486+H487+H488</f>
    </oc>
    <nc r="H485">
      <v>57993.599999999999</v>
    </nc>
  </rcc>
  <rcc rId="11558" sId="2" numFmtId="4">
    <oc r="I485">
      <f>G485-H485</f>
    </oc>
    <nc r="I485">
      <v>7244.9000000000015</v>
    </nc>
  </rcc>
  <rcc rId="11559" sId="2" numFmtId="14">
    <oc r="J485">
      <f>IF(G485=0,"-",H485/G485)</f>
    </oc>
    <nc r="J485">
      <v>0.88894747733316981</v>
    </nc>
  </rcc>
  <rcc rId="11560" sId="2" numFmtId="4">
    <oc r="I486">
      <f>G486-H486</f>
    </oc>
    <nc r="I486">
      <v>4989</v>
    </nc>
  </rcc>
  <rcc rId="11561" sId="2" numFmtId="14">
    <oc r="J486">
      <f>IF(G486=0,"-",H486/G486)</f>
    </oc>
    <nc r="J486">
      <v>0.8976346609981698</v>
    </nc>
  </rcc>
  <rcc rId="11562" sId="2" numFmtId="4">
    <oc r="I487">
      <f>G487-H487</f>
    </oc>
    <nc r="I487">
      <v>730</v>
    </nc>
  </rcc>
  <rcc rId="11563" sId="2" numFmtId="14">
    <oc r="J487">
      <f>IF(G487=0,"-",H487/G487)</f>
    </oc>
    <nc r="J487">
      <v>0.66794032023289662</v>
    </nc>
  </rcc>
  <rcc rId="11564" sId="2" numFmtId="4">
    <oc r="I488">
      <f>G488-H488</f>
    </oc>
    <nc r="I488">
      <v>1525.8999999999996</v>
    </nc>
  </rcc>
  <rcc rId="11565" sId="2" numFmtId="14">
    <oc r="J488">
      <f>IF(G488=0,"-",H488/G488)</f>
    </oc>
    <nc r="J488">
      <v>0.89331534164400228</v>
    </nc>
  </rcc>
  <rcc rId="11566" sId="2" numFmtId="4">
    <oc r="G489">
      <f>G490+G491+G492</f>
    </oc>
    <nc r="G489">
      <v>46088.600000000006</v>
    </nc>
  </rcc>
  <rcc rId="11567" sId="2" numFmtId="4">
    <oc r="H489">
      <f>H490+H491+H492</f>
    </oc>
    <nc r="H489">
      <v>40420.200000000004</v>
    </nc>
  </rcc>
  <rcc rId="11568" sId="2" numFmtId="4">
    <oc r="I489">
      <f>G489-H489</f>
    </oc>
    <nc r="I489">
      <v>5668.4000000000015</v>
    </nc>
  </rcc>
  <rcc rId="11569" sId="2" numFmtId="14">
    <oc r="J489">
      <f>IF(G489=0,"-",H489/G489)</f>
    </oc>
    <nc r="J489">
      <v>0.87701080093558925</v>
    </nc>
  </rcc>
  <rcc rId="11570" sId="2" numFmtId="4">
    <oc r="I490">
      <f>G490-H490</f>
    </oc>
    <nc r="I490">
      <v>4307.5</v>
    </nc>
  </rcc>
  <rcc rId="11571" sId="2" numFmtId="14">
    <oc r="J490">
      <f>IF(G490=0,"-",H490/G490)</f>
    </oc>
    <nc r="J490">
      <v>0.8769598587787677</v>
    </nc>
  </rcc>
  <rcc rId="11572" sId="2" numFmtId="4">
    <oc r="I491">
      <f>G491-H491</f>
    </oc>
    <nc r="I491">
      <v>350.59999999999991</v>
    </nc>
  </rcc>
  <rcc rId="11573" sId="2" numFmtId="14">
    <oc r="J491">
      <f>IF(G491=0,"-",H491/G491)</f>
    </oc>
    <nc r="J491">
      <v>0.76750663129973484</v>
    </nc>
  </rcc>
  <rcc rId="11574" sId="2" numFmtId="4">
    <oc r="I492">
      <f>G492-H492</f>
    </oc>
    <nc r="I492">
      <v>1010.3000000000011</v>
    </nc>
  </rcc>
  <rcc rId="11575" sId="2" numFmtId="14">
    <oc r="J492">
      <f>IF(G492=0,"-",H492/G492)</f>
    </oc>
    <nc r="J492">
      <v>0.89444926188660312</v>
    </nc>
  </rcc>
  <rcc rId="11576" sId="2" numFmtId="4">
    <oc r="G493">
      <f>G494</f>
    </oc>
    <nc r="G493">
      <v>9293.9</v>
    </nc>
  </rcc>
  <rcc rId="11577" sId="2" numFmtId="4">
    <oc r="H493">
      <f>H494</f>
    </oc>
    <nc r="H493">
      <v>7063.9000000000005</v>
    </nc>
  </rcc>
  <rcc rId="11578" sId="2" numFmtId="4">
    <oc r="I493">
      <f>G493-H493</f>
    </oc>
    <nc r="I493">
      <v>2229.9999999999991</v>
    </nc>
  </rcc>
  <rcc rId="11579" sId="2" numFmtId="14">
    <oc r="J493">
      <f>IF(G493=0,"-",H493/G493)</f>
    </oc>
    <nc r="J493">
      <v>0.76005767223662846</v>
    </nc>
  </rcc>
  <rcc rId="11580" sId="2" numFmtId="4">
    <oc r="G494">
      <f>G495+G496</f>
    </oc>
    <nc r="G494">
      <v>9293.9</v>
    </nc>
  </rcc>
  <rcc rId="11581" sId="2" numFmtId="4">
    <oc r="H494">
      <f>H495+H496</f>
    </oc>
    <nc r="H494">
      <v>7063.9000000000005</v>
    </nc>
  </rcc>
  <rcc rId="11582" sId="2" numFmtId="4">
    <oc r="I494">
      <f>G494-H494</f>
    </oc>
    <nc r="I494">
      <v>2229.9999999999991</v>
    </nc>
  </rcc>
  <rcc rId="11583" sId="2" numFmtId="14">
    <oc r="J494">
      <f>IF(G494=0,"-",H494/G494)</f>
    </oc>
    <nc r="J494">
      <v>0.76005767223662846</v>
    </nc>
  </rcc>
  <rcc rId="11584" sId="2" numFmtId="4">
    <oc r="I495">
      <f>G495-H495</f>
    </oc>
    <nc r="I495">
      <v>1982.9999999999991</v>
    </nc>
  </rcc>
  <rcc rId="11585" sId="2" numFmtId="14">
    <oc r="J495">
      <f>IF(G495=0,"-",H495/G495)</f>
    </oc>
    <nc r="J495">
      <v>0.76822740129502798</v>
    </nc>
  </rcc>
  <rcc rId="11586" sId="2" numFmtId="4">
    <oc r="I496">
      <f>G496-H496</f>
    </oc>
    <nc r="I496">
      <v>247</v>
    </nc>
  </rcc>
  <rcc rId="11587" sId="2" numFmtId="14">
    <oc r="J496">
      <f>IF(G496=0,"-",H496/G496)</f>
    </oc>
    <nc r="J496">
      <v>0.66535699769678902</v>
    </nc>
  </rcc>
  <rcc rId="11588" sId="2" numFmtId="4">
    <oc r="G497">
      <f>G498</f>
    </oc>
    <nc r="G497">
      <v>440</v>
    </nc>
  </rcc>
  <rcc rId="11589" sId="2" numFmtId="4">
    <oc r="H497">
      <f>H498</f>
    </oc>
    <nc r="H497">
      <v>429.7</v>
    </nc>
  </rcc>
  <rcc rId="11590" sId="2" numFmtId="4">
    <oc r="I497">
      <f>G497-H497</f>
    </oc>
    <nc r="I497">
      <v>10.300000000000011</v>
    </nc>
  </rcc>
  <rcc rId="11591" sId="2" numFmtId="14">
    <oc r="J497">
      <f>IF(G497=0,"-",H497/G497)</f>
    </oc>
    <nc r="J497">
      <v>0.97659090909090907</v>
    </nc>
  </rcc>
  <rcc rId="11592" sId="2" numFmtId="4">
    <oc r="G498">
      <f>G499</f>
    </oc>
    <nc r="G498">
      <v>440</v>
    </nc>
  </rcc>
  <rcc rId="11593" sId="2" numFmtId="4">
    <oc r="H498">
      <f>H499</f>
    </oc>
    <nc r="H498">
      <v>429.7</v>
    </nc>
  </rcc>
  <rcc rId="11594" sId="2" numFmtId="4">
    <oc r="I498">
      <f>G498-H498</f>
    </oc>
    <nc r="I498">
      <v>10.300000000000011</v>
    </nc>
  </rcc>
  <rcc rId="11595" sId="2" numFmtId="14">
    <oc r="J498">
      <f>IF(G498=0,"-",H498/G498)</f>
    </oc>
    <nc r="J498">
      <v>0.97659090909090907</v>
    </nc>
  </rcc>
  <rcc rId="11596" sId="2" numFmtId="4">
    <oc r="I499">
      <f>G499-H499</f>
    </oc>
    <nc r="I499">
      <v>10.300000000000011</v>
    </nc>
  </rcc>
  <rcc rId="11597" sId="2" numFmtId="14">
    <oc r="J499">
      <f>IF(G499=0,"-",H499/G499)</f>
    </oc>
    <nc r="J499">
      <v>0.97659090909090907</v>
    </nc>
  </rcc>
  <rcc rId="11598" sId="2" numFmtId="4">
    <oc r="G500">
      <f>G501+G506</f>
    </oc>
    <nc r="G500">
      <v>126680.9</v>
    </nc>
  </rcc>
  <rcc rId="11599" sId="2" numFmtId="4">
    <oc r="H500">
      <f>H501+H506</f>
    </oc>
    <nc r="H500">
      <v>109236.7</v>
    </nc>
  </rcc>
  <rcc rId="11600" sId="2" numFmtId="4">
    <oc r="I500">
      <f>G500-H500</f>
    </oc>
    <nc r="I500">
      <v>17444.199999999997</v>
    </nc>
  </rcc>
  <rcc rId="11601" sId="2" numFmtId="14">
    <oc r="J500">
      <f>IF(G500=0,"-",H500/G500)</f>
    </oc>
    <nc r="J500">
      <v>0.86229810492347314</v>
    </nc>
  </rcc>
  <rcc rId="11602" sId="2" numFmtId="4">
    <oc r="G501">
      <f>G502</f>
    </oc>
    <nc r="G501">
      <v>55639.4</v>
    </nc>
  </rcc>
  <rcc rId="11603" sId="2" numFmtId="4">
    <oc r="H501">
      <f>H502</f>
    </oc>
    <nc r="H501">
      <v>44192.3</v>
    </nc>
  </rcc>
  <rcc rId="11604" sId="2" numFmtId="4">
    <oc r="I501">
      <f>G501-H501</f>
    </oc>
    <nc r="I501">
      <v>11447.099999999999</v>
    </nc>
  </rcc>
  <rcc rId="11605" sId="2" numFmtId="14">
    <oc r="J501">
      <f>IF(G501=0,"-",H501/G501)</f>
    </oc>
    <nc r="J501">
      <v>0.79426269873506905</v>
    </nc>
  </rcc>
  <rcc rId="11606" sId="2" numFmtId="4">
    <oc r="G502">
      <f>G503</f>
    </oc>
    <nc r="G502">
      <v>55639.4</v>
    </nc>
  </rcc>
  <rcc rId="11607" sId="2" numFmtId="4">
    <oc r="H502">
      <f>H503</f>
    </oc>
    <nc r="H502">
      <v>44192.3</v>
    </nc>
  </rcc>
  <rcc rId="11608" sId="2" numFmtId="4">
    <oc r="I502">
      <f>G502-H502</f>
    </oc>
    <nc r="I502">
      <v>11447.099999999999</v>
    </nc>
  </rcc>
  <rcc rId="11609" sId="2" numFmtId="14">
    <oc r="J502">
      <f>IF(G502=0,"-",H502/G502)</f>
    </oc>
    <nc r="J502">
      <v>0.79426269873506905</v>
    </nc>
  </rcc>
  <rcc rId="11610" sId="2" numFmtId="4">
    <oc r="G503">
      <f>G504+G505</f>
    </oc>
    <nc r="G503">
      <v>55639.4</v>
    </nc>
  </rcc>
  <rcc rId="11611" sId="2" numFmtId="4">
    <oc r="H503">
      <f>H504+H505</f>
    </oc>
    <nc r="H503">
      <v>44192.3</v>
    </nc>
  </rcc>
  <rcc rId="11612" sId="2" numFmtId="4">
    <oc r="I503">
      <f>G503-H503</f>
    </oc>
    <nc r="I503">
      <v>11447.099999999999</v>
    </nc>
  </rcc>
  <rcc rId="11613" sId="2" numFmtId="14">
    <oc r="J503">
      <f>IF(G503=0,"-",H503/G503)</f>
    </oc>
    <nc r="J503">
      <v>0.79426269873506905</v>
    </nc>
  </rcc>
  <rcc rId="11614" sId="2" numFmtId="4">
    <oc r="I504">
      <f>G504-H504</f>
    </oc>
    <nc r="I504">
      <v>6337.6999999999971</v>
    </nc>
  </rcc>
  <rcc rId="11615" sId="2" numFmtId="14">
    <oc r="J504">
      <f>IF(G504=0,"-",H504/G504)</f>
    </oc>
    <nc r="J504">
      <v>0.87145041945900337</v>
    </nc>
  </rcc>
  <rcc rId="11616" sId="2" numFmtId="4">
    <oc r="I505">
      <f>G505-H505</f>
    </oc>
    <nc r="I505">
      <v>5109.3999999999996</v>
    </nc>
  </rcc>
  <rcc rId="11617" sId="2" numFmtId="14">
    <oc r="J505">
      <f>IF(G505=0,"-",H505/G505)</f>
    </oc>
    <nc r="J505">
      <v>0.19382119978541451</v>
    </nc>
  </rcc>
  <rcc rId="11618" sId="2" numFmtId="4">
    <oc r="G506">
      <f>G507</f>
    </oc>
    <nc r="G506">
      <v>71041.5</v>
    </nc>
  </rcc>
  <rcc rId="11619" sId="2" numFmtId="4">
    <oc r="H506">
      <f>H507</f>
    </oc>
    <nc r="H506">
      <v>65044.399999999994</v>
    </nc>
  </rcc>
  <rcc rId="11620" sId="2" numFmtId="4">
    <oc r="I506">
      <f>G506-H506</f>
    </oc>
    <nc r="I506">
      <v>5997.1000000000058</v>
    </nc>
  </rcc>
  <rcc rId="11621" sId="2" numFmtId="14">
    <oc r="J506">
      <f>IF(G506=0,"-",H506/G506)</f>
    </oc>
    <nc r="J506">
      <v>0.91558314506309679</v>
    </nc>
  </rcc>
  <rcc rId="11622" sId="2" numFmtId="4">
    <oc r="G507">
      <f>G508</f>
    </oc>
    <nc r="G507">
      <v>71041.5</v>
    </nc>
  </rcc>
  <rcc rId="11623" sId="2" numFmtId="4">
    <oc r="H507">
      <f>H508</f>
    </oc>
    <nc r="H507">
      <v>65044.399999999994</v>
    </nc>
  </rcc>
  <rcc rId="11624" sId="2" numFmtId="4">
    <oc r="I507">
      <f>G507-H507</f>
    </oc>
    <nc r="I507">
      <v>5997.1000000000058</v>
    </nc>
  </rcc>
  <rcc rId="11625" sId="2" numFmtId="14">
    <oc r="J507">
      <f>IF(G507=0,"-",H507/G507)</f>
    </oc>
    <nc r="J507">
      <v>0.91558314506309679</v>
    </nc>
  </rcc>
  <rcc rId="11626" sId="2" numFmtId="4">
    <oc r="G508">
      <f>G509+G510</f>
    </oc>
    <nc r="G508">
      <v>71041.5</v>
    </nc>
  </rcc>
  <rcc rId="11627" sId="2" numFmtId="4">
    <oc r="H508">
      <f>H509+H510</f>
    </oc>
    <nc r="H508">
      <v>65044.399999999994</v>
    </nc>
  </rcc>
  <rcc rId="11628" sId="2" numFmtId="4">
    <oc r="I508">
      <f>G508-H508</f>
    </oc>
    <nc r="I508">
      <v>5997.1000000000058</v>
    </nc>
  </rcc>
  <rcc rId="11629" sId="2" numFmtId="14">
    <oc r="J508">
      <f>IF(G508=0,"-",H508/G508)</f>
    </oc>
    <nc r="J508">
      <v>0.91558314506309679</v>
    </nc>
  </rcc>
  <rcc rId="11630" sId="2" numFmtId="4">
    <oc r="I509">
      <f>G509-H509</f>
    </oc>
    <nc r="I509">
      <v>5907.3000000000029</v>
    </nc>
  </rcc>
  <rcc rId="11631" sId="2" numFmtId="14">
    <oc r="J509">
      <f>IF(G509=0,"-",H509/G509)</f>
    </oc>
    <nc r="J509">
      <v>0.91542514352799687</v>
    </nc>
  </rcc>
  <rcc rId="11632" sId="2" numFmtId="4">
    <oc r="I510">
      <f>G510-H510</f>
    </oc>
    <nc r="I510">
      <v>89.799999999999955</v>
    </nc>
  </rcc>
  <rcc rId="11633" sId="2" numFmtId="14">
    <oc r="J510">
      <f>IF(G510=0,"-",H510/G510)</f>
    </oc>
    <nc r="J510">
      <v>0.92482210129761411</v>
    </nc>
  </rcc>
  <rcc rId="11634" sId="2" numFmtId="4">
    <oc r="G511">
      <f>G512</f>
    </oc>
    <nc r="G511">
      <v>30095.599999999999</v>
    </nc>
  </rcc>
  <rcc rId="11635" sId="2" numFmtId="4">
    <oc r="H511">
      <f>H512</f>
    </oc>
    <nc r="H511">
      <v>0</v>
    </nc>
  </rcc>
  <rcc rId="11636" sId="2" numFmtId="4">
    <oc r="I511">
      <f>G511-H511</f>
    </oc>
    <nc r="I511">
      <v>30095.599999999999</v>
    </nc>
  </rcc>
  <rcc rId="11637" sId="2" numFmtId="14">
    <oc r="J511">
      <f>IF(G511=0,"-",H511/G511)</f>
    </oc>
    <nc r="J511">
      <v>0</v>
    </nc>
  </rcc>
  <rcc rId="11638" sId="2" numFmtId="4">
    <oc r="G512">
      <f>G513</f>
    </oc>
    <nc r="G512">
      <v>30095.599999999999</v>
    </nc>
  </rcc>
  <rcc rId="11639" sId="2" numFmtId="4">
    <oc r="H512">
      <f>H513</f>
    </oc>
    <nc r="H512">
      <v>0</v>
    </nc>
  </rcc>
  <rcc rId="11640" sId="2" numFmtId="4">
    <oc r="I512">
      <f>G512-H512</f>
    </oc>
    <nc r="I512">
      <v>30095.599999999999</v>
    </nc>
  </rcc>
  <rcc rId="11641" sId="2" numFmtId="14">
    <oc r="J512">
      <f>IF(G512=0,"-",H512/G512)</f>
    </oc>
    <nc r="J512">
      <v>0</v>
    </nc>
  </rcc>
  <rcc rId="11642" sId="2" numFmtId="4">
    <oc r="G513">
      <f>G514</f>
    </oc>
    <nc r="G513">
      <v>30095.599999999999</v>
    </nc>
  </rcc>
  <rcc rId="11643" sId="2" numFmtId="4">
    <oc r="I513">
      <f>G513-H513</f>
    </oc>
    <nc r="I513">
      <v>30095.599999999999</v>
    </nc>
  </rcc>
  <rcc rId="11644" sId="2" numFmtId="14">
    <oc r="J513">
      <f>IF(G513=0,"-",H513/G513)</f>
    </oc>
    <nc r="J513">
      <v>0</v>
    </nc>
  </rcc>
  <rcc rId="11645" sId="2" numFmtId="4">
    <oc r="I514">
      <f>G514-H514</f>
    </oc>
    <nc r="I514">
      <v>30095.599999999999</v>
    </nc>
  </rcc>
  <rcc rId="11646" sId="2" numFmtId="14">
    <oc r="J514">
      <f>IF(G514=0,"-",H514/G514)</f>
    </oc>
    <nc r="J514">
      <v>0</v>
    </nc>
  </rcc>
  <rcc rId="11647" sId="2" numFmtId="4">
    <oc r="G515">
      <f>-'\\172.23.13.3\shares\Почта\Общая\Совм отчеты бух бюдж доходн\Совместн отчет в УЭ (ежем до 20 числа)\2023 год\на 01.07.2023\[отчет на  01.07.2023 кварт (с формулами).xlsx]источники'!D7</f>
    </oc>
    <nc r="G515">
      <v>-5282028.1000000015</v>
    </nc>
  </rcc>
  <rcc rId="11648" sId="2" numFmtId="4">
    <oc r="H515">
      <f>доходы!E14-расходы!H5</f>
    </oc>
    <nc r="H515">
      <v>-1767804.1851699986</v>
    </nc>
  </rcc>
  <rfmt sheetId="2" sqref="G5:I514">
    <dxf>
      <numFmt numFmtId="167" formatCode="#,##0.0"/>
    </dxf>
  </rfmt>
  <rrc rId="11649" sId="2" ref="A516:XFD516" action="deleteRow">
    <rfmt sheetId="2" xfDxf="1" sqref="A516:XFD516" start="0" length="0">
      <dxf>
        <font>
          <name val="Times New Roman"/>
          <scheme val="none"/>
        </font>
        <alignment vertical="center" wrapText="1" readingOrder="0"/>
      </dxf>
    </rfmt>
    <rfmt sheetId="2" sqref="A51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16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516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516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516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516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516" start="0" length="0">
      <dxf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516" start="0" length="0">
      <dxf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516" start="0" length="0">
      <dxf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516" start="0" length="0">
      <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50" sId="2" ref="A516:XFD516" action="deleteRow">
    <rfmt sheetId="2" xfDxf="1" sqref="A516:XFD516" start="0" length="0">
      <dxf>
        <font>
          <b/>
          <sz val="12"/>
          <name val="Times New Roman"/>
          <scheme val="none"/>
        </font>
        <alignment vertical="center" wrapText="1" readingOrder="0"/>
      </dxf>
    </rfmt>
    <rcc rId="0" sId="2" s="1" dxf="1">
      <nc r="A516" t="inlineStr">
        <is>
          <t>Кредиторская задолженность</t>
        </is>
      </nc>
      <ndxf>
        <font>
          <sz val="11"/>
          <color theme="1"/>
          <name val="Times New Roman"/>
          <scheme val="none"/>
        </font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516" start="0" length="0">
      <dxf>
        <font>
          <sz val="12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516" start="0" length="0">
      <dxf>
        <font>
          <sz val="12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516" start="0" length="0">
      <dxf>
        <font>
          <sz val="12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516" start="0" length="0">
      <dxf>
        <font>
          <sz val="12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516" start="0" length="0">
      <dxf>
        <font>
          <sz val="12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516" start="0" length="0">
      <dxf>
        <font>
          <sz val="12"/>
          <name val="Times New Roman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H516">
        <v>441226</v>
      </nc>
      <ndxf>
        <font>
          <sz val="12"/>
          <name val="Times New Roman"/>
          <scheme val="none"/>
        </font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I516" start="0" length="0">
      <dxf>
        <font>
          <sz val="12"/>
          <name val="Times New Roman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516" start="0" length="0">
      <dxf>
        <font>
          <sz val="12"/>
          <name val="Times New Roman"/>
          <scheme val="none"/>
        </font>
        <numFmt numFmtId="165" formatCode="0.0%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51" sId="2" ref="A516:XFD516" action="deleteRow">
    <rfmt sheetId="2" xfDxf="1" sqref="A516:XFD516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516" t="inlineStr">
        <is>
          <t>Дебиторская задолженность</t>
        </is>
      </nc>
      <ndxf>
        <font>
          <b/>
          <sz val="11"/>
          <color theme="1"/>
          <name val="Times New Roman"/>
          <scheme val="none"/>
        </font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516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516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516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516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516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516" start="0" length="0">
      <dxf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H516">
        <v>40497538</v>
      </nc>
      <ndxf>
        <font>
          <b/>
          <name val="Times New Roman"/>
          <scheme val="none"/>
        </font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I516" start="0" length="0">
      <dxf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516" start="0" length="0">
      <dxf>
        <font>
          <b/>
          <name val="Times New Roman"/>
          <scheme val="none"/>
        </font>
        <numFmt numFmtId="165" formatCode="0.0%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52" sId="2" ref="A516:XFD516" action="deleteRow">
    <rfmt sheetId="2" xfDxf="1" sqref="A516:XFD516" start="0" length="0">
      <dxf>
        <font>
          <b/>
          <sz val="12"/>
          <name val="Times New Roman"/>
          <scheme val="none"/>
        </font>
        <alignment vertical="center" wrapText="1" readingOrder="0"/>
      </dxf>
    </rfmt>
    <rfmt sheetId="2" sqref="A516" start="0" length="0">
      <dxf>
        <font>
          <b val="0"/>
          <sz val="12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16" start="0" length="0">
      <dxf>
        <font>
          <b val="0"/>
          <sz val="12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516" start="0" length="0">
      <dxf>
        <font>
          <b val="0"/>
          <sz val="12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516" start="0" length="0">
      <dxf>
        <font>
          <b val="0"/>
          <sz val="12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516" start="0" length="0">
      <dxf>
        <font>
          <b val="0"/>
          <sz val="12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516" start="0" length="0">
      <dxf>
        <font>
          <b val="0"/>
          <sz val="12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516" start="0" length="0">
      <dxf>
        <font>
          <b val="0"/>
          <sz val="12"/>
          <name val="Times New Roman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516" start="0" length="0">
      <dxf>
        <font>
          <b val="0"/>
          <sz val="12"/>
          <name val="Times New Roman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516" start="0" length="0">
      <dxf>
        <font>
          <b val="0"/>
          <sz val="12"/>
          <name val="Times New Roman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516" start="0" length="0">
      <dxf>
        <font>
          <sz val="12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53" sId="2" ref="A516:XFD516" action="deleteRow">
    <rfmt sheetId="2" xfDxf="1" sqref="A516:XFD51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16" t="inlineStr">
        <is>
          <t>Численность работников, содержащихся за счет средств местного бюджета, шт. ед.</t>
        </is>
      </nc>
      <ndxf>
        <font>
          <b/>
          <sz val="12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516" start="0" length="0">
      <dxf>
        <font>
          <b/>
          <sz val="12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516" start="0" length="0">
      <dxf>
        <font>
          <b/>
          <sz val="12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516" start="0" length="0">
      <dxf>
        <font>
          <b/>
          <sz val="12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516" start="0" length="0">
      <dxf>
        <font>
          <b/>
          <sz val="12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516" start="0" length="0">
      <dxf>
        <font>
          <b/>
          <sz val="12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G516">
        <v>13947.6</v>
      </nc>
      <ndxf>
        <font>
          <b/>
          <sz val="12"/>
          <name val="Times New Roman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H516" start="0" length="0">
      <dxf>
        <font>
          <b/>
          <name val="Times New Roman"/>
          <scheme val="none"/>
        </font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516" start="0" length="0">
      <dxf>
        <font>
          <b/>
          <sz val="12"/>
          <name val="Times New Roman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516" start="0" length="0">
      <dxf>
        <font>
          <b/>
          <sz val="12"/>
          <name val="Times New Roman"/>
          <scheme val="none"/>
        </font>
        <numFmt numFmtId="165" formatCode="0.0%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54" sId="2" ref="A516:XFD516" action="deleteRow">
    <rfmt sheetId="2" xfDxf="1" sqref="A516:XFD51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16" t="inlineStr">
        <is>
          <t>в том числе:</t>
        </is>
      </nc>
      <ndxf>
        <font>
          <i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516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516" start="0" length="0">
      <dxf>
        <font>
          <sz val="12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516" start="0" length="0">
      <dxf>
        <font>
          <sz val="12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516" start="0" length="0">
      <dxf>
        <font>
          <sz val="12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516" start="0" length="0">
      <dxf>
        <font>
          <sz val="12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516" start="0" length="0">
      <dxf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516" start="0" length="0">
      <dxf>
        <font>
          <b/>
          <name val="Times New Roman"/>
          <scheme val="none"/>
        </font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516" start="0" length="0">
      <dxf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516" start="0" length="0">
      <dxf>
        <font>
          <b/>
          <name val="Times New Roman"/>
          <scheme val="none"/>
        </font>
        <numFmt numFmtId="165" formatCode="0.0%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55" sId="2" ref="A516:XFD516" action="deleteRow">
    <rfmt sheetId="2" xfDxf="1" sqref="A516:XFD51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16" t="inlineStr">
        <is>
          <t>численность работников муниципальных учреждений, шт. ед.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516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516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516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516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516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G516">
        <v>13934.6</v>
      </nc>
      <ndxf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H516" start="0" length="0">
      <dxf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516" start="0" length="0">
      <dxf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516" start="0" length="0">
      <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56" sId="2" ref="A516:XFD516" action="deleteRow">
    <undo index="0" exp="area" ref3D="1" dr="$A$1:$J$516" dn="Z_F8C4027D_D6CA_4157_8FAE_71E83CC44D4D_.wvu.PrintArea" sId="2"/>
    <undo index="0" exp="area" ref3D="1" dr="$A$1:$J$516" dn="Z_DE0F5E73_EF4C_476D_B6AE_BFEFF57E867A_.wvu.PrintArea" sId="2"/>
    <undo index="0" exp="area" ref3D="1" dr="$A$1:$J$516" dn="Z_B358A58E_8635_4813_99A2_4F1FD4FD075C_.wvu.PrintArea" sId="2"/>
    <undo index="0" exp="area" ref3D="1" dr="$A$1:$J$516" dn="Z_EC1DDABA_87E5_4CA0_BDFA_3176D5C21D42_.wvu.PrintArea" sId="2"/>
    <undo index="0" exp="area" ref3D="1" dr="$A$1:$J$516" dn="Область_печати" sId="2"/>
    <undo index="0" exp="area" ref3D="1" dr="$A$1:$J$516" dn="Z_34FCE91F_37BB_4E1C_80D8_8DC0E1239857_.wvu.PrintArea" sId="2"/>
    <undo index="0" exp="area" ref3D="1" dr="$A$1:$J$516" dn="Z_B1E9D3A3_6A2B_4E76_A163_C3C5D3CBC4BC_.wvu.PrintArea" sId="2"/>
    <undo index="0" exp="area" ref3D="1" dr="$A$1:$J$516" dn="Z_354784A5_404C_43C6_9215_508293194394_.wvu.PrintArea" sId="2"/>
    <undo index="0" exp="area" ref3D="1" dr="$A$1:$J$516" dn="Z_8F1248FC_EA8E_4DC7_8B97_6406CD1514A9_.wvu.PrintArea" sId="2"/>
    <undo index="0" exp="area" ref3D="1" dr="$A$1:$J$516" dn="Z_87167B54_14FD_40B4_B520_8ADAF9DCA900_.wvu.PrintArea" sId="2"/>
    <rfmt sheetId="2" xfDxf="1" sqref="A516:XFD51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16" t="inlineStr">
        <is>
          <t>численность муниципальных служащих, шт. ед.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516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516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516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516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516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G516">
        <v>476</v>
      </nc>
      <ndxf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H516" start="0" length="0">
      <dxf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516" start="0" length="0">
      <dxf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516" start="0" length="0">
      <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57" sId="3" ref="F1:F1048576" action="deleteCol">
    <undo index="0" exp="ref" v="1" dr="F26" r="G26" sId="3"/>
    <undo index="0" exp="area" ref3D="1" dr="$A$3:$XFD$4" dn="Z_F8C4027D_D6CA_4157_8FAE_71E83CC44D4D_.wvu.PrintTitles" sId="3"/>
    <undo index="0" exp="area" ref3D="1" dr="$A$3:$XFD$4" dn="Z_B358A58E_8635_4813_99A2_4F1FD4FD075C_.wvu.PrintTitles" sId="3"/>
    <undo index="0" exp="area" ref3D="1" dr="$A$3:$XFD$4" dn="Z_EC1DDABA_87E5_4CA0_BDFA_3176D5C21D42_.wvu.PrintTitles" sId="3"/>
    <undo index="0" exp="area" ref3D="1" dr="$A$3:$XFD$4" dn="Z_DE0F5E73_EF4C_476D_B6AE_BFEFF57E867A_.wvu.PrintTitles" sId="3"/>
    <undo index="0" exp="area" ref3D="1" dr="$A$3:$XFD$4" dn="Заголовки_для_печати" sId="3"/>
    <undo index="0" exp="area" ref3D="1" dr="$A$3:$XFD$4" dn="Z_A4D09F0F_4C69_4056_BD3D_99C01656B021_.wvu.PrintTitles" sId="3"/>
    <undo index="0" exp="area" ref3D="1" dr="$A$3:$XFD$4" dn="Z_6943B490_3070_4625_8DEE_85B509FE6D1B_.wvu.PrintTitles" sId="3"/>
    <undo index="0" exp="area" ref3D="1" dr="$A$3:$XFD$4" dn="Z_87167B54_14FD_40B4_B520_8ADAF9DCA900_.wvu.PrintTitles" sId="3"/>
    <undo index="0" exp="area" ref3D="1" dr="$A$3:$XFD$4" dn="Z_354784A5_404C_43C6_9215_508293194394_.wvu.PrintTitles" sId="3"/>
    <undo index="0" exp="area" ref3D="1" dr="$A$3:$XFD$4" dn="Z_B1E9D3A3_6A2B_4E76_A163_C3C5D3CBC4BC_.wvu.PrintTitles" sId="3"/>
    <undo index="0" exp="area" ref3D="1" dr="$A$3:$XFD$4" dn="Z_8F1248FC_EA8E_4DC7_8B97_6406CD1514A9_.wvu.PrintTitles" sId="3"/>
    <undo index="0" exp="area" ref3D="1" dr="$A$3:$XFD$4" dn="Z_34FCE91F_37BB_4E1C_80D8_8DC0E1239857_.wvu.PrintTitles" sId="3"/>
    <rfmt sheetId="3" xfDxf="1" sqref="F1:F1048576" start="0" length="0">
      <dxf>
        <fill>
          <patternFill patternType="solid">
            <bgColor theme="0"/>
          </patternFill>
        </fill>
      </dxf>
    </rfmt>
    <rfmt sheetId="3" sqref="F4" start="0" length="0">
      <dxf>
        <numFmt numFmtId="167" formatCode="#,##0.0"/>
      </dxf>
    </rfmt>
    <rfmt sheetId="3" sqref="F5" start="0" length="0">
      <dxf>
        <numFmt numFmtId="167" formatCode="#,##0.0"/>
      </dxf>
    </rfmt>
    <rfmt sheetId="3" sqref="F6" start="0" length="0">
      <dxf>
        <numFmt numFmtId="167" formatCode="#,##0.0"/>
      </dxf>
    </rfmt>
    <rfmt sheetId="3" sqref="F7" start="0" length="0">
      <dxf>
        <numFmt numFmtId="167" formatCode="#,##0.0"/>
      </dxf>
    </rfmt>
    <rfmt sheetId="3" sqref="F8" start="0" length="0">
      <dxf>
        <numFmt numFmtId="167" formatCode="#,##0.0"/>
      </dxf>
    </rfmt>
    <rfmt sheetId="3" sqref="F9" start="0" length="0">
      <dxf>
        <numFmt numFmtId="167" formatCode="#,##0.0"/>
      </dxf>
    </rfmt>
    <rfmt sheetId="3" sqref="F10" start="0" length="0">
      <dxf>
        <numFmt numFmtId="167" formatCode="#,##0.0"/>
      </dxf>
    </rfmt>
    <rfmt sheetId="3" sqref="F11" start="0" length="0">
      <dxf>
        <numFmt numFmtId="167" formatCode="#,##0.0"/>
      </dxf>
    </rfmt>
    <rfmt sheetId="3" sqref="F12" start="0" length="0">
      <dxf>
        <numFmt numFmtId="167" formatCode="#,##0.0"/>
      </dxf>
    </rfmt>
    <rfmt sheetId="3" sqref="F13" start="0" length="0">
      <dxf>
        <numFmt numFmtId="166" formatCode="_-* #,##0.0_р_._-;\-* #,##0.0_р_._-;_-* &quot;-&quot;?_р_._-;_-@_-"/>
      </dxf>
    </rfmt>
    <rfmt sheetId="3" sqref="F14" start="0" length="0">
      <dxf>
        <numFmt numFmtId="166" formatCode="_-* #,##0.0_р_._-;\-* #,##0.0_р_._-;_-* &quot;-&quot;?_р_._-;_-@_-"/>
      </dxf>
    </rfmt>
    <rfmt sheetId="3" sqref="F15" start="0" length="0">
      <dxf>
        <numFmt numFmtId="166" formatCode="_-* #,##0.0_р_._-;\-* #,##0.0_р_._-;_-* &quot;-&quot;?_р_._-;_-@_-"/>
      </dxf>
    </rfmt>
    <rfmt sheetId="3" sqref="F16" start="0" length="0">
      <dxf>
        <numFmt numFmtId="166" formatCode="_-* #,##0.0_р_._-;\-* #,##0.0_р_._-;_-* &quot;-&quot;?_р_._-;_-@_-"/>
      </dxf>
    </rfmt>
    <rfmt sheetId="3" sqref="F17" start="0" length="0">
      <dxf>
        <numFmt numFmtId="166" formatCode="_-* #,##0.0_р_._-;\-* #,##0.0_р_._-;_-* &quot;-&quot;?_р_._-;_-@_-"/>
      </dxf>
    </rfmt>
    <rfmt sheetId="3" sqref="F18" start="0" length="0">
      <dxf>
        <numFmt numFmtId="166" formatCode="_-* #,##0.0_р_._-;\-* #,##0.0_р_._-;_-* &quot;-&quot;?_р_._-;_-@_-"/>
      </dxf>
    </rfmt>
    <rfmt sheetId="3" sqref="F19" start="0" length="0">
      <dxf>
        <numFmt numFmtId="166" formatCode="_-* #,##0.0_р_._-;\-* #,##0.0_р_._-;_-* &quot;-&quot;?_р_._-;_-@_-"/>
      </dxf>
    </rfmt>
    <rfmt sheetId="3" sqref="F20" start="0" length="0">
      <dxf>
        <numFmt numFmtId="166" formatCode="_-* #,##0.0_р_._-;\-* #,##0.0_р_._-;_-* &quot;-&quot;?_р_._-;_-@_-"/>
      </dxf>
    </rfmt>
    <rfmt sheetId="3" sqref="F21" start="0" length="0">
      <dxf>
        <numFmt numFmtId="166" formatCode="_-* #,##0.0_р_._-;\-* #,##0.0_р_._-;_-* &quot;-&quot;?_р_._-;_-@_-"/>
      </dxf>
    </rfmt>
    <rcc rId="0" sId="3" dxf="1">
      <nc r="F22">
        <f>D27+D23</f>
      </nc>
      <ndxf>
        <numFmt numFmtId="166" formatCode="_-* #,##0.0_р_._-;\-* #,##0.0_р_._-;_-* &quot;-&quot;?_р_._-;_-@_-"/>
      </ndxf>
    </rcc>
    <rfmt sheetId="3" sqref="F23" start="0" length="0">
      <dxf>
        <numFmt numFmtId="166" formatCode="_-* #,##0.0_р_._-;\-* #,##0.0_р_._-;_-* &quot;-&quot;?_р_._-;_-@_-"/>
      </dxf>
    </rfmt>
    <rfmt sheetId="3" sqref="F24" start="0" length="0">
      <dxf>
        <numFmt numFmtId="166" formatCode="_-* #,##0.0_р_._-;\-* #,##0.0_р_._-;_-* &quot;-&quot;?_р_._-;_-@_-"/>
      </dxf>
    </rfmt>
    <rfmt sheetId="3" sqref="F25" start="0" length="0">
      <dxf>
        <numFmt numFmtId="166" formatCode="_-* #,##0.0_р_._-;\-* #,##0.0_р_._-;_-* &quot;-&quot;?_р_._-;_-@_-"/>
      </dxf>
    </rfmt>
    <rcc rId="0" sId="3" dxf="1">
      <nc r="F26">
        <f>D26+D11</f>
      </nc>
      <ndxf>
        <numFmt numFmtId="166" formatCode="_-* #,##0.0_р_._-;\-* #,##0.0_р_._-;_-* &quot;-&quot;?_р_._-;_-@_-"/>
      </ndxf>
    </rcc>
    <rfmt sheetId="3" sqref="F28" start="0" length="0">
      <dxf>
        <numFmt numFmtId="166" formatCode="_-* #,##0.0_р_._-;\-* #,##0.0_р_._-;_-* &quot;-&quot;?_р_._-;_-@_-"/>
      </dxf>
    </rfmt>
    <rcc rId="0" sId="3" dxf="1">
      <nc r="F29">
        <f>D22-G24+G22+D11</f>
      </nc>
      <ndxf>
        <numFmt numFmtId="166" formatCode="_-* #,##0.0_р_._-;\-* #,##0.0_р_._-;_-* &quot;-&quot;?_р_._-;_-@_-"/>
      </ndxf>
    </rcc>
    <rfmt sheetId="3" sqref="F34" start="0" length="0">
      <dxf>
        <numFmt numFmtId="166" formatCode="_-* #,##0.0_р_._-;\-* #,##0.0_р_._-;_-* &quot;-&quot;?_р_._-;_-@_-"/>
      </dxf>
    </rfmt>
  </rrc>
  <rrc rId="11658" sId="3" ref="F1:F1048576" action="deleteCol">
    <undo index="0" exp="area" ref3D="1" dr="$A$3:$XFD$4" dn="Z_F8C4027D_D6CA_4157_8FAE_71E83CC44D4D_.wvu.PrintTitles" sId="3"/>
    <undo index="0" exp="area" ref3D="1" dr="$A$3:$XFD$4" dn="Z_B358A58E_8635_4813_99A2_4F1FD4FD075C_.wvu.PrintTitles" sId="3"/>
    <undo index="0" exp="area" ref3D="1" dr="$A$3:$XFD$4" dn="Z_EC1DDABA_87E5_4CA0_BDFA_3176D5C21D42_.wvu.PrintTitles" sId="3"/>
    <undo index="0" exp="area" ref3D="1" dr="$A$3:$XFD$4" dn="Z_DE0F5E73_EF4C_476D_B6AE_BFEFF57E867A_.wvu.PrintTitles" sId="3"/>
    <undo index="0" exp="area" ref3D="1" dr="$A$3:$XFD$4" dn="Заголовки_для_печати" sId="3"/>
    <undo index="0" exp="area" ref3D="1" dr="$A$3:$XFD$4" dn="Z_A4D09F0F_4C69_4056_BD3D_99C01656B021_.wvu.PrintTitles" sId="3"/>
    <undo index="0" exp="area" ref3D="1" dr="$A$3:$XFD$4" dn="Z_6943B490_3070_4625_8DEE_85B509FE6D1B_.wvu.PrintTitles" sId="3"/>
    <undo index="0" exp="area" ref3D="1" dr="$A$3:$XFD$4" dn="Z_87167B54_14FD_40B4_B520_8ADAF9DCA900_.wvu.PrintTitles" sId="3"/>
    <undo index="0" exp="area" ref3D="1" dr="$A$3:$XFD$4" dn="Z_354784A5_404C_43C6_9215_508293194394_.wvu.PrintTitles" sId="3"/>
    <undo index="0" exp="area" ref3D="1" dr="$A$3:$XFD$4" dn="Z_B1E9D3A3_6A2B_4E76_A163_C3C5D3CBC4BC_.wvu.PrintTitles" sId="3"/>
    <undo index="0" exp="area" ref3D="1" dr="$A$3:$XFD$4" dn="Z_8F1248FC_EA8E_4DC7_8B97_6406CD1514A9_.wvu.PrintTitles" sId="3"/>
    <undo index="0" exp="area" ref3D="1" dr="$A$3:$XFD$4" dn="Z_34FCE91F_37BB_4E1C_80D8_8DC0E1239857_.wvu.PrintTitles" sId="3"/>
    <rfmt sheetId="3" xfDxf="1" sqref="F1:F1048576" start="0" length="0">
      <dxf>
        <fill>
          <patternFill patternType="solid">
            <bgColor theme="0"/>
          </patternFill>
        </fill>
      </dxf>
    </rfmt>
    <rfmt sheetId="3" sqref="F4" start="0" length="0">
      <dxf>
        <numFmt numFmtId="167" formatCode="#,##0.0"/>
      </dxf>
    </rfmt>
    <rfmt sheetId="3" sqref="F5" start="0" length="0">
      <dxf>
        <numFmt numFmtId="167" formatCode="#,##0.0"/>
      </dxf>
    </rfmt>
    <rfmt sheetId="3" sqref="F6" start="0" length="0">
      <dxf>
        <numFmt numFmtId="167" formatCode="#,##0.0"/>
      </dxf>
    </rfmt>
    <rfmt sheetId="3" sqref="F7" start="0" length="0">
      <dxf>
        <numFmt numFmtId="167" formatCode="#,##0.0"/>
      </dxf>
    </rfmt>
    <rfmt sheetId="3" sqref="F8" start="0" length="0">
      <dxf>
        <numFmt numFmtId="167" formatCode="#,##0.0"/>
      </dxf>
    </rfmt>
    <rfmt sheetId="3" sqref="F9" start="0" length="0">
      <dxf>
        <numFmt numFmtId="167" formatCode="#,##0.0"/>
      </dxf>
    </rfmt>
    <rfmt sheetId="3" sqref="F10" start="0" length="0">
      <dxf>
        <numFmt numFmtId="167" formatCode="#,##0.0"/>
      </dxf>
    </rfmt>
    <rfmt sheetId="3" sqref="F11" start="0" length="0">
      <dxf>
        <numFmt numFmtId="167" formatCode="#,##0.0"/>
      </dxf>
    </rfmt>
    <rfmt sheetId="3" sqref="F12" start="0" length="0">
      <dxf>
        <numFmt numFmtId="167" formatCode="#,##0.0"/>
      </dxf>
    </rfmt>
    <rcc rId="0" sId="3" dxf="1">
      <nc r="F22">
        <f>J4</f>
      </nc>
      <ndxf>
        <numFmt numFmtId="170" formatCode="_-* #,##0.0\ _₽_-;\-* #,##0.0\ _₽_-;_-* &quot;-&quot;?\ _₽_-;_-@_-"/>
      </ndxf>
    </rcc>
    <rcc rId="0" sId="3" dxf="1">
      <nc r="F23">
        <f>D27+D23-F22</f>
      </nc>
      <ndxf>
        <numFmt numFmtId="170" formatCode="_-* #,##0.0\ _₽_-;\-* #,##0.0\ _₽_-;_-* &quot;-&quot;?\ _₽_-;_-@_-"/>
      </ndxf>
    </rcc>
    <rcc rId="0" sId="3" dxf="1">
      <nc r="F24">
        <f>D27+D23+D11</f>
      </nc>
      <ndxf>
        <numFmt numFmtId="170" formatCode="_-* #,##0.0\ _₽_-;\-* #,##0.0\ _₽_-;_-* &quot;-&quot;?\ _₽_-;_-@_-"/>
      </ndxf>
    </rcc>
    <rfmt sheetId="3" sqref="F25" start="0" length="0">
      <dxf>
        <numFmt numFmtId="166" formatCode="_-* #,##0.0_р_._-;\-* #,##0.0_р_._-;_-* &quot;-&quot;?_р_._-;_-@_-"/>
      </dxf>
    </rfmt>
    <rcc rId="0" sId="3" dxf="1">
      <nc r="F26">
        <f>#REF!+доходы!D14</f>
      </nc>
      <ndxf>
        <numFmt numFmtId="170" formatCode="_-* #,##0.0\ _₽_-;\-* #,##0.0\ _₽_-;_-* &quot;-&quot;?\ _₽_-;_-@_-"/>
      </ndxf>
    </rcc>
    <rfmt sheetId="3" sqref="F29" start="0" length="0">
      <dxf>
        <numFmt numFmtId="166" formatCode="_-* #,##0.0_р_._-;\-* #,##0.0_р_._-;_-* &quot;-&quot;?_р_._-;_-@_-"/>
      </dxf>
    </rfmt>
  </rrc>
  <rrc rId="11659" sId="3" ref="F1:F1048576" action="deleteCol">
    <undo index="0" exp="area" ref3D="1" dr="$A$3:$XFD$4" dn="Z_F8C4027D_D6CA_4157_8FAE_71E83CC44D4D_.wvu.PrintTitles" sId="3"/>
    <undo index="0" exp="area" ref3D="1" dr="$A$3:$XFD$4" dn="Z_B358A58E_8635_4813_99A2_4F1FD4FD075C_.wvu.PrintTitles" sId="3"/>
    <undo index="0" exp="area" ref3D="1" dr="$A$3:$XFD$4" dn="Z_EC1DDABA_87E5_4CA0_BDFA_3176D5C21D42_.wvu.PrintTitles" sId="3"/>
    <undo index="0" exp="area" ref3D="1" dr="$A$3:$XFD$4" dn="Z_DE0F5E73_EF4C_476D_B6AE_BFEFF57E867A_.wvu.PrintTitles" sId="3"/>
    <undo index="0" exp="area" ref3D="1" dr="$A$3:$XFD$4" dn="Заголовки_для_печати" sId="3"/>
    <undo index="0" exp="area" ref3D="1" dr="$A$3:$XFD$4" dn="Z_A4D09F0F_4C69_4056_BD3D_99C01656B021_.wvu.PrintTitles" sId="3"/>
    <undo index="0" exp="area" ref3D="1" dr="$A$3:$XFD$4" dn="Z_6943B490_3070_4625_8DEE_85B509FE6D1B_.wvu.PrintTitles" sId="3"/>
    <undo index="0" exp="area" ref3D="1" dr="$A$3:$XFD$4" dn="Z_87167B54_14FD_40B4_B520_8ADAF9DCA900_.wvu.PrintTitles" sId="3"/>
    <undo index="0" exp="area" ref3D="1" dr="$A$3:$XFD$4" dn="Z_354784A5_404C_43C6_9215_508293194394_.wvu.PrintTitles" sId="3"/>
    <undo index="0" exp="area" ref3D="1" dr="$A$3:$XFD$4" dn="Z_B1E9D3A3_6A2B_4E76_A163_C3C5D3CBC4BC_.wvu.PrintTitles" sId="3"/>
    <undo index="0" exp="area" ref3D="1" dr="$A$3:$XFD$4" dn="Z_8F1248FC_EA8E_4DC7_8B97_6406CD1514A9_.wvu.PrintTitles" sId="3"/>
    <undo index="0" exp="area" ref3D="1" dr="$A$3:$XFD$4" dn="Z_34FCE91F_37BB_4E1C_80D8_8DC0E1239857_.wvu.PrintTitles" sId="3"/>
    <rfmt sheetId="3" xfDxf="1" sqref="F1:F1048576" start="0" length="0">
      <dxf>
        <fill>
          <patternFill patternType="solid">
            <bgColor theme="0"/>
          </patternFill>
        </fill>
      </dxf>
    </rfmt>
    <rcc rId="0" sId="3">
      <nc r="F4" t="inlineStr">
        <is>
          <t>Сверка</t>
        </is>
      </nc>
    </rcc>
    <rcc rId="0" sId="3">
      <nc r="F5" t="inlineStr">
        <is>
          <t>решение о бюджете</t>
        </is>
      </nc>
    </rcc>
    <rfmt sheetId="3" sqref="F22" start="0" length="0">
      <dxf>
        <numFmt numFmtId="170" formatCode="_-* #,##0.0\ _₽_-;\-* #,##0.0\ _₽_-;_-* &quot;-&quot;?\ _₽_-;_-@_-"/>
      </dxf>
    </rfmt>
  </rrc>
  <rrc rId="11660" sId="3" ref="F1:F1048576" action="deleteCol">
    <undo index="1" exp="ref" v="1" dr="F5" r="H4" sId="3"/>
    <undo index="0" exp="ref" v="1" dr="F4" r="H4" sId="3"/>
    <undo index="0" exp="area" ref3D="1" dr="$A$3:$XFD$4" dn="Z_F8C4027D_D6CA_4157_8FAE_71E83CC44D4D_.wvu.PrintTitles" sId="3"/>
    <undo index="0" exp="area" ref3D="1" dr="$A$3:$XFD$4" dn="Z_B358A58E_8635_4813_99A2_4F1FD4FD075C_.wvu.PrintTitles" sId="3"/>
    <undo index="0" exp="area" ref3D="1" dr="$A$3:$XFD$4" dn="Z_EC1DDABA_87E5_4CA0_BDFA_3176D5C21D42_.wvu.PrintTitles" sId="3"/>
    <undo index="0" exp="area" ref3D="1" dr="$A$3:$XFD$4" dn="Z_DE0F5E73_EF4C_476D_B6AE_BFEFF57E867A_.wvu.PrintTitles" sId="3"/>
    <undo index="0" exp="area" ref3D="1" dr="$A$3:$XFD$4" dn="Заголовки_для_печати" sId="3"/>
    <undo index="0" exp="area" ref3D="1" dr="$A$3:$XFD$4" dn="Z_A4D09F0F_4C69_4056_BD3D_99C01656B021_.wvu.PrintTitles" sId="3"/>
    <undo index="0" exp="area" ref3D="1" dr="$A$3:$XFD$4" dn="Z_6943B490_3070_4625_8DEE_85B509FE6D1B_.wvu.PrintTitles" sId="3"/>
    <undo index="0" exp="area" ref3D="1" dr="$A$3:$XFD$4" dn="Z_87167B54_14FD_40B4_B520_8ADAF9DCA900_.wvu.PrintTitles" sId="3"/>
    <undo index="0" exp="area" ref3D="1" dr="$A$3:$XFD$4" dn="Z_354784A5_404C_43C6_9215_508293194394_.wvu.PrintTitles" sId="3"/>
    <undo index="0" exp="area" ref3D="1" dr="$A$3:$XFD$4" dn="Z_B1E9D3A3_6A2B_4E76_A163_C3C5D3CBC4BC_.wvu.PrintTitles" sId="3"/>
    <undo index="0" exp="area" ref3D="1" dr="$A$3:$XFD$4" dn="Z_8F1248FC_EA8E_4DC7_8B97_6406CD1514A9_.wvu.PrintTitles" sId="3"/>
    <undo index="0" exp="area" ref3D="1" dr="$A$3:$XFD$4" dn="Z_34FCE91F_37BB_4E1C_80D8_8DC0E1239857_.wvu.PrintTitles" sId="3"/>
    <rfmt sheetId="3" xfDxf="1" sqref="F1:F1048576" start="0" length="0">
      <dxf>
        <fill>
          <patternFill patternType="solid">
            <bgColor theme="0"/>
          </patternFill>
        </fill>
      </dxf>
    </rfmt>
    <rfmt sheetId="3" sqref="F2" start="0" length="0">
      <dxf>
        <numFmt numFmtId="4" formatCode="#,##0.00"/>
      </dxf>
    </rfmt>
    <rfmt sheetId="3" sqref="F3" start="0" length="0">
      <dxf>
        <numFmt numFmtId="4" formatCode="#,##0.00"/>
      </dxf>
    </rfmt>
    <rcc rId="0" sId="3" dxf="1" numFmtId="4">
      <nc r="F4">
        <v>11337766.14859</v>
      </nc>
      <ndxf>
        <numFmt numFmtId="4" formatCode="#,##0.00"/>
      </ndxf>
    </rcc>
    <rcc rId="0" sId="3" dxf="1">
      <nc r="F5">
        <f>I8</f>
      </nc>
      <ndxf>
        <numFmt numFmtId="4" formatCode="#,##0.00"/>
      </ndxf>
    </rcc>
    <rfmt sheetId="3" sqref="F6" start="0" length="0">
      <dxf>
        <numFmt numFmtId="4" formatCode="#,##0.00"/>
      </dxf>
    </rfmt>
    <rfmt sheetId="3" sqref="F7" start="0" length="0">
      <dxf>
        <numFmt numFmtId="4" formatCode="#,##0.00"/>
      </dxf>
    </rfmt>
  </rrc>
  <rrc rId="11661" sId="3" ref="F1:F1048576" action="deleteCol">
    <undo index="0" exp="area" ref3D="1" dr="$A$3:$XFD$4" dn="Z_F8C4027D_D6CA_4157_8FAE_71E83CC44D4D_.wvu.PrintTitles" sId="3"/>
    <undo index="0" exp="area" ref3D="1" dr="$A$3:$XFD$4" dn="Z_B358A58E_8635_4813_99A2_4F1FD4FD075C_.wvu.PrintTitles" sId="3"/>
    <undo index="0" exp="area" ref3D="1" dr="$A$3:$XFD$4" dn="Z_EC1DDABA_87E5_4CA0_BDFA_3176D5C21D42_.wvu.PrintTitles" sId="3"/>
    <undo index="0" exp="area" ref3D="1" dr="$A$3:$XFD$4" dn="Z_DE0F5E73_EF4C_476D_B6AE_BFEFF57E867A_.wvu.PrintTitles" sId="3"/>
    <undo index="0" exp="area" ref3D="1" dr="$A$3:$XFD$4" dn="Заголовки_для_печати" sId="3"/>
    <undo index="0" exp="area" ref3D="1" dr="$A$3:$XFD$4" dn="Z_A4D09F0F_4C69_4056_BD3D_99C01656B021_.wvu.PrintTitles" sId="3"/>
    <undo index="0" exp="area" ref3D="1" dr="$A$3:$XFD$4" dn="Z_6943B490_3070_4625_8DEE_85B509FE6D1B_.wvu.PrintTitles" sId="3"/>
    <undo index="0" exp="area" ref3D="1" dr="$A$3:$XFD$4" dn="Z_87167B54_14FD_40B4_B520_8ADAF9DCA900_.wvu.PrintTitles" sId="3"/>
    <undo index="0" exp="area" ref3D="1" dr="$A$3:$XFD$4" dn="Z_354784A5_404C_43C6_9215_508293194394_.wvu.PrintTitles" sId="3"/>
    <undo index="0" exp="area" ref3D="1" dr="$A$3:$XFD$4" dn="Z_B1E9D3A3_6A2B_4E76_A163_C3C5D3CBC4BC_.wvu.PrintTitles" sId="3"/>
    <undo index="0" exp="area" ref3D="1" dr="$A$3:$XFD$4" dn="Z_8F1248FC_EA8E_4DC7_8B97_6406CD1514A9_.wvu.PrintTitles" sId="3"/>
    <undo index="0" exp="area" ref3D="1" dr="$A$3:$XFD$4" dn="Z_34FCE91F_37BB_4E1C_80D8_8DC0E1239857_.wvu.PrintTitles" sId="3"/>
    <rfmt sheetId="3" xfDxf="1" sqref="F1:F1048576" start="0" length="0">
      <dxf>
        <fill>
          <patternFill patternType="solid">
            <bgColor theme="0"/>
          </patternFill>
        </fill>
      </dxf>
    </rfmt>
    <rfmt sheetId="3" sqref="F2" start="0" length="0">
      <dxf>
        <numFmt numFmtId="4" formatCode="#,##0.00"/>
      </dxf>
    </rfmt>
    <rfmt sheetId="3" sqref="F3" start="0" length="0">
      <dxf>
        <numFmt numFmtId="4" formatCode="#,##0.00"/>
      </dxf>
    </rfmt>
    <rfmt sheetId="3" sqref="F4" start="0" length="0">
      <dxf>
        <numFmt numFmtId="4" formatCode="#,##0.00"/>
      </dxf>
    </rfmt>
    <rfmt sheetId="3" sqref="F5" start="0" length="0">
      <dxf>
        <numFmt numFmtId="4" formatCode="#,##0.00"/>
      </dxf>
    </rfmt>
    <rfmt sheetId="3" sqref="F6" start="0" length="0">
      <dxf>
        <numFmt numFmtId="4" formatCode="#,##0.00"/>
      </dxf>
    </rfmt>
    <rfmt sheetId="3" sqref="F7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>
      <nc r="F8" t="inlineStr">
        <is>
          <t>Сверка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F9" t="inlineStr">
        <is>
          <t>АЦК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F1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62" sId="3" ref="F1:F1048576" action="deleteCol">
    <undo index="0" exp="area" ref3D="1" dr="$A$3:$XFD$4" dn="Z_F8C4027D_D6CA_4157_8FAE_71E83CC44D4D_.wvu.PrintTitles" sId="3"/>
    <undo index="0" exp="area" ref3D="1" dr="$A$3:$XFD$4" dn="Z_B358A58E_8635_4813_99A2_4F1FD4FD075C_.wvu.PrintTitles" sId="3"/>
    <undo index="0" exp="area" ref3D="1" dr="$A$3:$XFD$4" dn="Z_EC1DDABA_87E5_4CA0_BDFA_3176D5C21D42_.wvu.PrintTitles" sId="3"/>
    <undo index="0" exp="area" ref3D="1" dr="$A$3:$XFD$4" dn="Z_DE0F5E73_EF4C_476D_B6AE_BFEFF57E867A_.wvu.PrintTitles" sId="3"/>
    <undo index="0" exp="area" ref3D="1" dr="$A$3:$XFD$4" dn="Заголовки_для_печати" sId="3"/>
    <undo index="0" exp="area" ref3D="1" dr="$A$3:$XFD$4" dn="Z_A4D09F0F_4C69_4056_BD3D_99C01656B021_.wvu.PrintTitles" sId="3"/>
    <undo index="0" exp="area" ref3D="1" dr="$A$3:$XFD$4" dn="Z_6943B490_3070_4625_8DEE_85B509FE6D1B_.wvu.PrintTitles" sId="3"/>
    <undo index="0" exp="area" ref3D="1" dr="$A$3:$XFD$4" dn="Z_87167B54_14FD_40B4_B520_8ADAF9DCA900_.wvu.PrintTitles" sId="3"/>
    <undo index="0" exp="area" ref3D="1" dr="$A$3:$XFD$4" dn="Z_354784A5_404C_43C6_9215_508293194394_.wvu.PrintTitles" sId="3"/>
    <undo index="0" exp="area" ref3D="1" dr="$A$3:$XFD$4" dn="Z_B1E9D3A3_6A2B_4E76_A163_C3C5D3CBC4BC_.wvu.PrintTitles" sId="3"/>
    <undo index="0" exp="area" ref3D="1" dr="$A$3:$XFD$4" dn="Z_8F1248FC_EA8E_4DC7_8B97_6406CD1514A9_.wvu.PrintTitles" sId="3"/>
    <undo index="0" exp="area" ref3D="1" dr="$A$3:$XFD$4" dn="Z_34FCE91F_37BB_4E1C_80D8_8DC0E1239857_.wvu.PrintTitles" sId="3"/>
    <rfmt sheetId="3" xfDxf="1" sqref="F1:F1048576" start="0" length="0">
      <dxf>
        <fill>
          <patternFill patternType="solid">
            <bgColor theme="0"/>
          </patternFill>
        </fill>
      </dxf>
    </rfmt>
    <rcc rId="0" sId="3">
      <nc r="F1">
        <v>115500</v>
      </nc>
    </rcc>
    <rcc rId="0" sId="3" dxf="1" numFmtId="4">
      <nc r="F2">
        <v>168719</v>
      </nc>
      <ndxf>
        <numFmt numFmtId="4" formatCode="#,##0.00"/>
      </ndxf>
    </rcc>
    <rfmt sheetId="3" sqref="F3" start="0" length="0">
      <dxf>
        <numFmt numFmtId="4" formatCode="#,##0.00"/>
      </dxf>
    </rfmt>
    <rcc rId="0" sId="3" dxf="1">
      <nc r="F4">
        <f>#REF!-#REF!</f>
      </nc>
      <ndxf>
        <numFmt numFmtId="4" formatCode="#,##0.00"/>
      </ndxf>
    </rcc>
    <rfmt sheetId="3" sqref="F5" start="0" length="0">
      <dxf>
        <numFmt numFmtId="4" formatCode="#,##0.00"/>
      </dxf>
    </rfmt>
    <rfmt sheetId="3" sqref="F6" start="0" length="0">
      <dxf>
        <numFmt numFmtId="4" formatCode="#,##0.00"/>
      </dxf>
    </rfmt>
    <rcc rId="0" sId="3" dxf="1" numFmtId="4">
      <nc r="F7">
        <v>2024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F8">
        <f>11337766148.59/1000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F9">
        <f>11473625847.59/1000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F10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11" start="0" length="0">
      <dxf>
        <numFmt numFmtId="4" formatCode="#,##0.00"/>
      </dxf>
    </rfmt>
    <rfmt sheetId="3" sqref="F12" start="0" length="0">
      <dxf>
        <numFmt numFmtId="4" formatCode="#,##0.00"/>
      </dxf>
    </rfmt>
  </rrc>
  <rrc rId="11663" sId="3" ref="F1:F1048576" action="deleteCol">
    <undo index="0" exp="area" ref3D="1" dr="$A$3:$XFD$4" dn="Z_F8C4027D_D6CA_4157_8FAE_71E83CC44D4D_.wvu.PrintTitles" sId="3"/>
    <undo index="0" exp="area" ref3D="1" dr="$A$3:$XFD$4" dn="Z_B358A58E_8635_4813_99A2_4F1FD4FD075C_.wvu.PrintTitles" sId="3"/>
    <undo index="0" exp="area" ref3D="1" dr="$A$3:$XFD$4" dn="Z_EC1DDABA_87E5_4CA0_BDFA_3176D5C21D42_.wvu.PrintTitles" sId="3"/>
    <undo index="0" exp="area" ref3D="1" dr="$A$3:$XFD$4" dn="Z_DE0F5E73_EF4C_476D_B6AE_BFEFF57E867A_.wvu.PrintTitles" sId="3"/>
    <undo index="0" exp="area" ref3D="1" dr="$A$3:$XFD$4" dn="Заголовки_для_печати" sId="3"/>
    <undo index="0" exp="area" ref3D="1" dr="$A$3:$XFD$4" dn="Z_A4D09F0F_4C69_4056_BD3D_99C01656B021_.wvu.PrintTitles" sId="3"/>
    <undo index="0" exp="area" ref3D="1" dr="$A$3:$XFD$4" dn="Z_6943B490_3070_4625_8DEE_85B509FE6D1B_.wvu.PrintTitles" sId="3"/>
    <undo index="0" exp="area" ref3D="1" dr="$A$3:$XFD$4" dn="Z_87167B54_14FD_40B4_B520_8ADAF9DCA900_.wvu.PrintTitles" sId="3"/>
    <undo index="0" exp="area" ref3D="1" dr="$A$3:$XFD$4" dn="Z_354784A5_404C_43C6_9215_508293194394_.wvu.PrintTitles" sId="3"/>
    <undo index="0" exp="area" ref3D="1" dr="$A$3:$XFD$4" dn="Z_B1E9D3A3_6A2B_4E76_A163_C3C5D3CBC4BC_.wvu.PrintTitles" sId="3"/>
    <undo index="0" exp="area" ref3D="1" dr="$A$3:$XFD$4" dn="Z_8F1248FC_EA8E_4DC7_8B97_6406CD1514A9_.wvu.PrintTitles" sId="3"/>
    <undo index="0" exp="area" ref3D="1" dr="$A$3:$XFD$4" dn="Z_34FCE91F_37BB_4E1C_80D8_8DC0E1239857_.wvu.PrintTitles" sId="3"/>
    <rfmt sheetId="3" xfDxf="1" sqref="F1:F1048576" start="0" length="0">
      <dxf>
        <fill>
          <patternFill patternType="solid">
            <bgColor theme="0"/>
          </patternFill>
        </fill>
      </dxf>
    </rfmt>
    <rcc rId="0" sId="3">
      <nc r="F4">
        <v>1000</v>
      </nc>
    </rcc>
    <rcc rId="0" sId="3" dxf="1">
      <nc r="F7" t="inlineStr">
        <is>
          <t>Из решения</t>
        </is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F8">
        <v>11130010.300000001</v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F9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10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11" start="0" length="0">
      <dxf>
        <numFmt numFmtId="4" formatCode="#,##0.00"/>
      </dxf>
    </rfmt>
    <rfmt sheetId="3" sqref="F12" start="0" length="0">
      <dxf>
        <numFmt numFmtId="4" formatCode="#,##0.00"/>
      </dxf>
    </rfmt>
  </rrc>
  <rrc rId="11664" sId="3" ref="F1:F1048576" action="deleteCol">
    <undo index="0" exp="area" ref3D="1" dr="$A$3:$XFD$4" dn="Z_F8C4027D_D6CA_4157_8FAE_71E83CC44D4D_.wvu.PrintTitles" sId="3"/>
    <undo index="0" exp="area" ref3D="1" dr="$A$3:$XFD$4" dn="Z_B358A58E_8635_4813_99A2_4F1FD4FD075C_.wvu.PrintTitles" sId="3"/>
    <undo index="0" exp="area" ref3D="1" dr="$A$3:$XFD$4" dn="Z_EC1DDABA_87E5_4CA0_BDFA_3176D5C21D42_.wvu.PrintTitles" sId="3"/>
    <undo index="0" exp="area" ref3D="1" dr="$A$3:$XFD$4" dn="Z_DE0F5E73_EF4C_476D_B6AE_BFEFF57E867A_.wvu.PrintTitles" sId="3"/>
    <undo index="0" exp="area" ref3D="1" dr="$A$3:$XFD$4" dn="Заголовки_для_печати" sId="3"/>
    <undo index="0" exp="area" ref3D="1" dr="$A$3:$XFD$4" dn="Z_A4D09F0F_4C69_4056_BD3D_99C01656B021_.wvu.PrintTitles" sId="3"/>
    <undo index="0" exp="area" ref3D="1" dr="$A$3:$XFD$4" dn="Z_6943B490_3070_4625_8DEE_85B509FE6D1B_.wvu.PrintTitles" sId="3"/>
    <undo index="0" exp="area" ref3D="1" dr="$A$3:$XFD$4" dn="Z_87167B54_14FD_40B4_B520_8ADAF9DCA900_.wvu.PrintTitles" sId="3"/>
    <undo index="0" exp="area" ref3D="1" dr="$A$3:$XFD$4" dn="Z_354784A5_404C_43C6_9215_508293194394_.wvu.PrintTitles" sId="3"/>
    <undo index="0" exp="area" ref3D="1" dr="$A$3:$XFD$4" dn="Z_B1E9D3A3_6A2B_4E76_A163_C3C5D3CBC4BC_.wvu.PrintTitles" sId="3"/>
    <undo index="0" exp="area" ref3D="1" dr="$A$3:$XFD$4" dn="Z_8F1248FC_EA8E_4DC7_8B97_6406CD1514A9_.wvu.PrintTitles" sId="3"/>
    <undo index="0" exp="area" ref3D="1" dr="$A$3:$XFD$4" dn="Z_34FCE91F_37BB_4E1C_80D8_8DC0E1239857_.wvu.PrintTitles" sId="3"/>
    <rfmt sheetId="3" xfDxf="1" sqref="F1:F1048576" start="0" length="0">
      <dxf>
        <fill>
          <patternFill patternType="solid">
            <bgColor theme="0"/>
          </patternFill>
        </fill>
      </dxf>
    </rfmt>
    <rfmt sheetId="3" sqref="F8" start="0" length="0">
      <dxf>
        <numFmt numFmtId="4" formatCode="#,##0.00"/>
      </dxf>
    </rfmt>
    <rfmt sheetId="3" sqref="F9" start="0" length="0">
      <dxf>
        <numFmt numFmtId="4" formatCode="#,##0.00"/>
      </dxf>
    </rfmt>
    <rfmt sheetId="3" sqref="F10" start="0" length="0">
      <dxf>
        <numFmt numFmtId="4" formatCode="#,##0.00"/>
      </dxf>
    </rfmt>
    <rfmt sheetId="3" sqref="F11" start="0" length="0">
      <dxf>
        <numFmt numFmtId="4" formatCode="#,##0.00"/>
      </dxf>
    </rfmt>
    <rfmt sheetId="3" sqref="F12" start="0" length="0">
      <dxf>
        <numFmt numFmtId="4" formatCode="#,##0.00"/>
      </dxf>
    </rfmt>
  </rrc>
  <rrc rId="11665" sId="3" ref="F1:F1048576" action="deleteCol">
    <undo index="0" exp="area" ref3D="1" dr="$A$3:$XFD$4" dn="Z_F8C4027D_D6CA_4157_8FAE_71E83CC44D4D_.wvu.PrintTitles" sId="3"/>
    <undo index="0" exp="area" ref3D="1" dr="$A$3:$XFD$4" dn="Z_B358A58E_8635_4813_99A2_4F1FD4FD075C_.wvu.PrintTitles" sId="3"/>
    <undo index="0" exp="area" ref3D="1" dr="$A$3:$XFD$4" dn="Z_EC1DDABA_87E5_4CA0_BDFA_3176D5C21D42_.wvu.PrintTitles" sId="3"/>
    <undo index="0" exp="area" ref3D="1" dr="$A$3:$XFD$4" dn="Z_DE0F5E73_EF4C_476D_B6AE_BFEFF57E867A_.wvu.PrintTitles" sId="3"/>
    <undo index="0" exp="area" ref3D="1" dr="$A$3:$XFD$4" dn="Заголовки_для_печати" sId="3"/>
    <undo index="0" exp="area" ref3D="1" dr="$A$3:$XFD$4" dn="Z_A4D09F0F_4C69_4056_BD3D_99C01656B021_.wvu.PrintTitles" sId="3"/>
    <undo index="0" exp="area" ref3D="1" dr="$A$3:$XFD$4" dn="Z_6943B490_3070_4625_8DEE_85B509FE6D1B_.wvu.PrintTitles" sId="3"/>
    <undo index="0" exp="area" ref3D="1" dr="$A$3:$XFD$4" dn="Z_87167B54_14FD_40B4_B520_8ADAF9DCA900_.wvu.PrintTitles" sId="3"/>
    <undo index="0" exp="area" ref3D="1" dr="$A$3:$XFD$4" dn="Z_354784A5_404C_43C6_9215_508293194394_.wvu.PrintTitles" sId="3"/>
    <undo index="0" exp="area" ref3D="1" dr="$A$3:$XFD$4" dn="Z_B1E9D3A3_6A2B_4E76_A163_C3C5D3CBC4BC_.wvu.PrintTitles" sId="3"/>
    <undo index="0" exp="area" ref3D="1" dr="$A$3:$XFD$4" dn="Z_8F1248FC_EA8E_4DC7_8B97_6406CD1514A9_.wvu.PrintTitles" sId="3"/>
    <undo index="0" exp="area" ref3D="1" dr="$A$3:$XFD$4" dn="Z_34FCE91F_37BB_4E1C_80D8_8DC0E1239857_.wvu.PrintTitles" sId="3"/>
    <rfmt sheetId="3" xfDxf="1" sqref="F1:F1048576" start="0" length="0">
      <dxf>
        <fill>
          <patternFill patternType="solid">
            <bgColor theme="0"/>
          </patternFill>
        </fill>
      </dxf>
    </rfmt>
  </rrc>
  <rcc rId="11666" sId="3" numFmtId="34">
    <oc r="D5">
      <f>D7</f>
    </oc>
    <nc r="D5">
      <v>5300987.5999999996</v>
    </nc>
  </rcc>
  <rcc rId="11667" sId="3" numFmtId="34">
    <oc r="E5">
      <f>E7</f>
    </oc>
    <nc r="E5">
      <v>1767804</v>
    </nc>
  </rcc>
  <rcc rId="11668" sId="3" numFmtId="34">
    <oc r="D7">
      <f>D22+D9+D14</f>
    </oc>
    <nc r="D7">
      <v>5300987.5999999996</v>
    </nc>
  </rcc>
  <rcc rId="11669" sId="3" numFmtId="34">
    <oc r="E7">
      <f>E9+E22</f>
    </oc>
    <nc r="E7">
      <v>1767804</v>
    </nc>
  </rcc>
  <rcc rId="11670" sId="3" numFmtId="34">
    <oc r="D9">
      <f>D10-D12</f>
    </oc>
    <nc r="D9">
      <v>1000000</v>
    </nc>
  </rcc>
  <rcc rId="11671" sId="3" numFmtId="34">
    <oc r="E9">
      <f>E10-E12</f>
    </oc>
    <nc r="E9">
      <v>1000000</v>
    </nc>
  </rcc>
  <rcc rId="11672" sId="3" numFmtId="34">
    <oc r="D10">
      <f>D11</f>
    </oc>
    <nc r="D10">
      <v>1000000</v>
    </nc>
  </rcc>
  <rcc rId="11673" sId="3" numFmtId="34">
    <oc r="E10">
      <f>E11</f>
    </oc>
    <nc r="E10">
      <v>1000000</v>
    </nc>
  </rcc>
  <rcc rId="11674" sId="3" numFmtId="34">
    <oc r="D12">
      <f>D13</f>
    </oc>
    <nc r="D12">
      <v>0</v>
    </nc>
  </rcc>
  <rcc rId="11675" sId="3" numFmtId="34">
    <oc r="E12">
      <f>E13</f>
    </oc>
    <nc r="E12">
      <v>0</v>
    </nc>
  </rcc>
  <rcc rId="11676" sId="3" numFmtId="34">
    <oc r="D14">
      <f>D15</f>
    </oc>
    <nc r="D14">
      <v>1000000</v>
    </nc>
  </rcc>
  <rcc rId="11677" sId="3" numFmtId="34">
    <oc r="D15">
      <f>D16</f>
    </oc>
    <nc r="D15">
      <v>1000000</v>
    </nc>
  </rcc>
  <rcc rId="11678" sId="3" numFmtId="34">
    <oc r="D16">
      <f>D17</f>
    </oc>
    <nc r="D16">
      <v>1000000</v>
    </nc>
  </rcc>
  <rcc rId="11679" sId="3" numFmtId="34">
    <oc r="E22">
      <f>E23+E27</f>
    </oc>
    <nc r="E22">
      <v>767804</v>
    </nc>
  </rcc>
  <rcc rId="11680" sId="3" numFmtId="34">
    <oc r="D23">
      <f>D24</f>
    </oc>
    <nc r="D23">
      <v>-35173283.600000001</v>
    </nc>
  </rcc>
  <rcc rId="11681" sId="3" numFmtId="34">
    <oc r="E23">
      <f>E24</f>
    </oc>
    <nc r="E23">
      <v>-27578324</v>
    </nc>
  </rcc>
  <rcc rId="11682" sId="3" numFmtId="34">
    <oc r="D24">
      <f>D25</f>
    </oc>
    <nc r="D24">
      <v>-35173283.600000001</v>
    </nc>
  </rcc>
  <rcc rId="11683" sId="3" numFmtId="34">
    <oc r="E24">
      <f>E25</f>
    </oc>
    <nc r="E24">
      <v>-27578324</v>
    </nc>
  </rcc>
  <rcc rId="11684" sId="3" numFmtId="34">
    <oc r="D25">
      <f>D26</f>
    </oc>
    <nc r="D25">
      <v>-35173283.600000001</v>
    </nc>
  </rcc>
  <rcc rId="11685" sId="3" numFmtId="34">
    <oc r="E25">
      <f>E26</f>
    </oc>
    <nc r="E25">
      <v>-27578324</v>
    </nc>
  </rcc>
  <rcc rId="11686" sId="3" numFmtId="34">
    <oc r="D26">
      <f>-доходы!D14-D11+D13-D17+D19</f>
    </oc>
    <nc r="D26">
      <v>-35173283.600000001</v>
    </nc>
  </rcc>
  <rcc rId="11687" sId="3" numFmtId="34">
    <oc r="D27">
      <f>D28</f>
    </oc>
    <nc r="D27">
      <v>38682027</v>
    </nc>
  </rcc>
  <rcc rId="11688" sId="3" numFmtId="34">
    <oc r="E27">
      <f>E28</f>
    </oc>
    <nc r="E27">
      <v>28346128</v>
    </nc>
  </rcc>
  <rcc rId="11689" sId="3" numFmtId="34">
    <oc r="D28">
      <f>D29</f>
    </oc>
    <nc r="D28">
      <v>38682027</v>
    </nc>
  </rcc>
  <rcc rId="11690" sId="3" numFmtId="34">
    <oc r="E28">
      <f>E29</f>
    </oc>
    <nc r="E28">
      <v>28346128</v>
    </nc>
  </rcc>
  <rcc rId="11691" sId="3" numFmtId="34">
    <oc r="D29">
      <f>D30</f>
    </oc>
    <nc r="D29">
      <v>38682027</v>
    </nc>
  </rcc>
  <rcc rId="11692" sId="3" numFmtId="34">
    <oc r="E29">
      <f>E30</f>
    </oc>
    <nc r="E29">
      <v>28346128</v>
    </nc>
  </rcc>
  <rcc rId="11693" sId="3" numFmtId="34">
    <oc r="D30">
      <f>расходы!G5</f>
    </oc>
    <nc r="D30">
      <v>38682027</v>
    </nc>
  </rcc>
  <rcc rId="11694" sId="1" numFmtId="4">
    <oc r="D14">
      <f>SUM(D16,D54)</f>
    </oc>
    <nc r="D14">
      <v>33173283.600000001</v>
    </nc>
  </rcc>
  <rcc rId="11695" sId="1" numFmtId="4">
    <oc r="E14">
      <f>SUM(E16,E54)</f>
    </oc>
    <nc r="E14">
      <v>26288921.014830001</v>
    </nc>
  </rcc>
  <rcc rId="11696" sId="1" numFmtId="4">
    <oc r="F14">
      <f>D14-E14</f>
    </oc>
    <nc r="F14">
      <v>6884362.5851700008</v>
    </nc>
  </rcc>
  <rcc rId="11697" sId="1" numFmtId="14">
    <oc r="G14">
      <f>E14/D14</f>
    </oc>
    <nc r="G14">
      <v>0.79247268168623497</v>
    </nc>
  </rcc>
  <rcc rId="11698" sId="1" numFmtId="4">
    <oc r="D16">
      <f>SUM(D17,D20,D22,D27,D30,D34,D43,D48,D49,D52,D53)</f>
    </oc>
    <nc r="D16">
      <v>20533104.699999999</v>
    </nc>
  </rcc>
  <rcc rId="11699" sId="1" numFmtId="4">
    <oc r="E16">
      <f>SUM(E17,E20,E22,E27,E30,E34,E43,E48,E49,E52,E53)</f>
    </oc>
    <nc r="E16">
      <v>15675372.46239</v>
    </nc>
  </rcc>
  <rcc rId="11700" sId="1" numFmtId="4">
    <oc r="F16">
      <f>D16-E16</f>
    </oc>
    <nc r="F16">
      <v>4857732.2376099993</v>
    </nc>
  </rcc>
  <rcc rId="11701" sId="1" numFmtId="14">
    <oc r="G16">
      <f>E16/D16</f>
    </oc>
    <nc r="G16">
      <v>0.76341949702277612</v>
    </nc>
  </rcc>
  <rcc rId="11702" sId="1" numFmtId="4">
    <oc r="D17">
      <f>SUM(D18:D19)</f>
    </oc>
    <nc r="D17">
      <v>15520741.699999999</v>
    </nc>
  </rcc>
  <rcc rId="11703" sId="1" numFmtId="4">
    <oc r="E17">
      <f>E18+E19</f>
    </oc>
    <nc r="E17">
      <v>11058559.392439999</v>
    </nc>
  </rcc>
  <rcc rId="11704" sId="1" numFmtId="14">
    <oc r="G17">
      <f>E17/D17</f>
    </oc>
    <nc r="G17">
      <v>0.712501992893806</v>
    </nc>
  </rcc>
  <rcc rId="11705" sId="1" numFmtId="4">
    <oc r="F18">
      <f>D18-E18</f>
    </oc>
    <nc r="F18">
      <v>3197278.6544999992</v>
    </nc>
  </rcc>
  <rcc rId="11706" sId="1" numFmtId="14">
    <oc r="G18">
      <f>E18/D18</f>
    </oc>
    <nc r="G18">
      <v>0.57163715916570501</v>
    </nc>
  </rcc>
  <rcc rId="11707" sId="1" numFmtId="4">
    <oc r="F19">
      <f>D19-E19</f>
    </oc>
    <nc r="F19">
      <v>1264903.6530600004</v>
    </nc>
  </rcc>
  <rcc rId="11708" sId="1" numFmtId="14">
    <oc r="G19">
      <f>E19/D19</f>
    </oc>
    <nc r="G19">
      <v>0.84300157713390667</v>
    </nc>
  </rcc>
  <rcc rId="11709" sId="1" numFmtId="4">
    <oc r="D20">
      <f>D21</f>
    </oc>
    <nc r="D20">
      <v>63951</v>
    </nc>
  </rcc>
  <rcc rId="11710" sId="1" numFmtId="4">
    <oc r="E20">
      <f>E21</f>
    </oc>
    <nc r="E20">
      <v>62816.733780000002</v>
    </nc>
  </rcc>
  <rcc rId="11711" sId="1" numFmtId="4">
    <oc r="F20">
      <f>D20-E20</f>
    </oc>
    <nc r="F20">
      <v>1134.2662199999977</v>
    </nc>
  </rcc>
  <rcc rId="11712" sId="1" numFmtId="14">
    <oc r="G20">
      <f>E20/D20</f>
    </oc>
    <nc r="G20">
      <v>0.98226351081296626</v>
    </nc>
  </rcc>
  <rcc rId="11713" sId="1" numFmtId="4">
    <oc r="F21">
      <f>D21-E21</f>
    </oc>
    <nc r="F21">
      <v>1134.2662199999977</v>
    </nc>
  </rcc>
  <rcc rId="11714" sId="1" numFmtId="14">
    <oc r="G21">
      <f>E21/D21</f>
    </oc>
    <nc r="G21">
      <v>0.98226351081296626</v>
    </nc>
  </rcc>
  <rcc rId="11715" sId="1" numFmtId="4">
    <oc r="D22">
      <f>SUM(D23:D26)</f>
    </oc>
    <nc r="D22">
      <v>1342288.0999999999</v>
    </nc>
  </rcc>
  <rcc rId="11716" sId="1" numFmtId="4">
    <oc r="E22">
      <f>SUM(E23:E26)</f>
    </oc>
    <nc r="E22">
      <v>1034061.7324299999</v>
    </nc>
  </rcc>
  <rcc rId="11717" sId="1" numFmtId="4">
    <oc r="F22">
      <f>D22-E22</f>
    </oc>
    <nc r="F22">
      <v>308226.36757</v>
    </nc>
  </rcc>
  <rcc rId="11718" sId="1" numFmtId="14">
    <oc r="G22">
      <f>E22/D22</f>
    </oc>
    <nc r="G22">
      <v>0.77037242036936782</v>
    </nc>
  </rcc>
  <rcc rId="11719" sId="1" numFmtId="4">
    <oc r="F23">
      <f>D23-E23</f>
    </oc>
    <nc r="F23">
      <v>318414.51780000003</v>
    </nc>
  </rcc>
  <rcc rId="11720" sId="1" numFmtId="14">
    <oc r="G23">
      <f>E23/D23</f>
    </oc>
    <nc r="G23">
      <v>0.74563044520950661</v>
    </nc>
  </rcc>
  <rcc rId="11721" sId="1" numFmtId="4">
    <oc r="F24">
      <f>D24-E24</f>
    </oc>
    <nc r="F24">
      <v>-171.14810999999997</v>
    </nc>
  </rcc>
  <rcc rId="11722" sId="1" numFmtId="4">
    <oc r="F25">
      <f>D25-E25</f>
    </oc>
    <nc r="F25">
      <v>-45.812000000000012</v>
    </nc>
  </rcc>
  <rcc rId="11723" sId="1" numFmtId="14">
    <oc r="G25">
      <f>E25/D25</f>
    </oc>
    <nc r="G25">
      <v>1.0698353658536586</v>
    </nc>
  </rcc>
  <rcc rId="11724" sId="1" numFmtId="4">
    <oc r="F26">
      <f>D26-E26</f>
    </oc>
    <nc r="F26">
      <v>-9971.1901200000138</v>
    </nc>
  </rcc>
  <rcc rId="11725" sId="1" numFmtId="14">
    <oc r="G26">
      <f>E26/D26</f>
    </oc>
    <nc r="G26">
      <v>1.1109723795225308</v>
    </nc>
  </rcc>
  <rcc rId="11726" sId="1" numFmtId="4">
    <oc r="D27">
      <f>SUM(D28:D29)</f>
    </oc>
    <nc r="D27">
      <v>80210.899999999994</v>
    </nc>
  </rcc>
  <rcc rId="11727" sId="1" numFmtId="4">
    <oc r="E27">
      <f>SUM(E28:E29)</f>
    </oc>
    <nc r="E27">
      <v>71747.161389999994</v>
    </nc>
  </rcc>
  <rcc rId="11728" sId="1" numFmtId="4">
    <oc r="F27">
      <f>D27-E27</f>
    </oc>
    <nc r="F27">
      <v>8463.7386100000003</v>
    </nc>
  </rcc>
  <rcc rId="11729" sId="1" numFmtId="14">
    <oc r="G27">
      <f>E27/D27</f>
    </oc>
    <nc r="G27">
      <v>0.89448144067701518</v>
    </nc>
  </rcc>
  <rcc rId="11730" sId="1" numFmtId="4">
    <oc r="F28">
      <f>D28-E28</f>
    </oc>
    <nc r="F28">
      <v>6836.6970799999981</v>
    </nc>
  </rcc>
  <rcc rId="11731" sId="1" numFmtId="14">
    <oc r="G28">
      <f>E28/D28</f>
    </oc>
    <nc r="G28">
      <v>0.88853005305532817</v>
    </nc>
  </rcc>
  <rcc rId="11732" sId="1" numFmtId="4">
    <oc r="F29">
      <f>D29-E29</f>
    </oc>
    <nc r="F29">
      <v>1627.0415300000022</v>
    </nc>
  </rcc>
  <rcc rId="11733" sId="1" numFmtId="14">
    <oc r="G29">
      <f>E29/D29</f>
    </oc>
    <nc r="G29">
      <v>0.91381601858178785</v>
    </nc>
  </rcc>
  <rcc rId="11734" sId="1" numFmtId="4">
    <oc r="D30">
      <f>SUM(D31:D33)</f>
    </oc>
    <nc r="D30">
      <v>48817.9</v>
    </nc>
  </rcc>
  <rcc rId="11735" sId="1" numFmtId="4">
    <oc r="E30">
      <f>SUM(E31:E33)</f>
    </oc>
    <nc r="E30">
      <v>68045.098020000005</v>
    </nc>
  </rcc>
  <rcc rId="11736" sId="1" numFmtId="4">
    <oc r="F30">
      <f>D30-E30</f>
    </oc>
    <nc r="F30">
      <v>-19227.198020000003</v>
    </nc>
  </rcc>
  <rcc rId="11737" sId="1" numFmtId="14">
    <oc r="G30">
      <f>E30/D30</f>
    </oc>
    <nc r="G30">
      <v>1.3938554919404564</v>
    </nc>
  </rcc>
  <rcc rId="11738" sId="1" numFmtId="4">
    <oc r="F31">
      <f>D31-E31</f>
    </oc>
    <nc r="F31">
      <v>-19280.928019999999</v>
    </nc>
  </rcc>
  <rcc rId="11739" sId="1" numFmtId="14">
    <oc r="G31">
      <f>E31/D31</f>
    </oc>
    <nc r="G31">
      <v>1.3954624107278373</v>
    </nc>
  </rcc>
  <rcc rId="11740" sId="1" numFmtId="4">
    <oc r="F32">
      <f>D32-E32</f>
    </oc>
    <nc r="F32">
      <v>3.73</v>
    </nc>
  </rcc>
  <rcc rId="11741" sId="1" numFmtId="14">
    <oc r="G32">
      <f>E32/D32</f>
    </oc>
    <nc r="G32">
      <v>0.50266666666666671</v>
    </nc>
  </rcc>
  <rcc rId="11742" sId="1" numFmtId="4">
    <oc r="F33">
      <f>D33-E33</f>
    </oc>
    <nc r="F33">
      <v>50</v>
    </nc>
  </rcc>
  <rcc rId="11743" sId="1" numFmtId="14">
    <oc r="G33">
      <f>E33/D33</f>
    </oc>
    <nc r="G33">
      <v>9.0909090909090912E-2</v>
    </nc>
  </rcc>
  <rcc rId="11744" sId="1" numFmtId="4">
    <oc r="D34">
      <f>SUM(D35,D40,D41,D42)</f>
    </oc>
    <nc r="D34">
      <v>1250719</v>
    </nc>
  </rcc>
  <rcc rId="11745" sId="1" numFmtId="4">
    <oc r="E34">
      <f>E35+E42</f>
    </oc>
    <nc r="E34">
      <v>1148241.5522</v>
    </nc>
  </rcc>
  <rcc rId="11746" sId="1" numFmtId="4">
    <oc r="F34">
      <f>D34-E34</f>
    </oc>
    <nc r="F34">
      <v>102477.44779999997</v>
    </nc>
  </rcc>
  <rcc rId="11747" sId="1" numFmtId="14">
    <oc r="G34">
      <f>E34/D34</f>
    </oc>
    <nc r="G34">
      <v>0.91806517067382842</v>
    </nc>
  </rcc>
  <rcc rId="11748" sId="1" numFmtId="4">
    <oc r="D35">
      <f>SUM(D36:D39)</f>
    </oc>
    <nc r="D35">
      <v>1058166.3</v>
    </nc>
  </rcc>
  <rcc rId="11749" sId="1" numFmtId="4">
    <oc r="E35">
      <f>SUM(E36:E41)</f>
    </oc>
    <nc r="E35">
      <v>946095.39984000009</v>
    </nc>
  </rcc>
  <rcc rId="11750" sId="1" numFmtId="4">
    <oc r="F35">
      <f>D35-E35</f>
    </oc>
    <nc r="F35">
      <v>112070.90015999996</v>
    </nc>
  </rcc>
  <rcc rId="11751" sId="1" numFmtId="14">
    <oc r="G35">
      <f>E35/D35</f>
    </oc>
    <nc r="G35">
      <v>0.89408952056023716</v>
    </nc>
  </rcc>
  <rcc rId="11752" sId="1" numFmtId="4">
    <oc r="F36">
      <f>D36-E36</f>
    </oc>
    <nc r="F36">
      <v>128257.68926999997</v>
    </nc>
  </rcc>
  <rcc rId="11753" sId="1" numFmtId="14">
    <oc r="G36">
      <f>E36/D36</f>
    </oc>
    <nc r="G36">
      <v>0.86014158681857056</v>
    </nc>
  </rcc>
  <rcc rId="11754" sId="1" numFmtId="4">
    <oc r="F37">
      <f>D37-E37</f>
    </oc>
    <nc r="F37">
      <v>-2326.9016200000005</v>
    </nc>
  </rcc>
  <rcc rId="11755" sId="1" numFmtId="14">
    <oc r="G37">
      <f>E37/D37</f>
    </oc>
    <nc r="G37">
      <v>1.8314817294979455</v>
    </nc>
  </rcc>
  <rcc rId="11756" sId="1" numFmtId="4">
    <oc r="F38">
      <f>D38-E38</f>
    </oc>
    <nc r="F38">
      <v>-19.828670000000102</v>
    </nc>
  </rcc>
  <rcc rId="11757" sId="1" numFmtId="14">
    <oc r="G38">
      <f>E38/D38</f>
    </oc>
    <nc r="G38">
      <v>1.0126008324860194</v>
    </nc>
  </rcc>
  <rcc rId="11758" sId="1" numFmtId="4">
    <oc r="F39">
      <f>D39-E39</f>
    </oc>
    <nc r="F39">
      <v>-10218.604159999988</v>
    </nc>
  </rcc>
  <rcc rId="11759" sId="1" numFmtId="14">
    <oc r="G39">
      <f>E39/D39</f>
    </oc>
    <nc r="G39">
      <v>1.0747299566185267</v>
    </nc>
  </rcc>
  <rcc rId="11760" sId="1" numFmtId="4">
    <oc r="F40">
      <f>D40-E40</f>
    </oc>
    <nc r="F40">
      <v>-2562.5331800000004</v>
    </nc>
  </rcc>
  <rcc rId="11761" sId="1" numFmtId="14">
    <oc r="G40">
      <f>E40/D40</f>
    </oc>
    <nc r="G40">
      <v>3.4213674572427482</v>
    </nc>
  </rcc>
  <rcc rId="11762" sId="1" numFmtId="4">
    <oc r="F41">
      <f>D41-E41</f>
    </oc>
    <nc r="F41">
      <v>-0.62148000000000003</v>
    </nc>
  </rcc>
  <rcc rId="11763" sId="1" numFmtId="4">
    <oc r="F42">
      <f>D42-E42</f>
    </oc>
    <nc r="F42">
      <v>-10651.752360000013</v>
    </nc>
  </rcc>
  <rcc rId="11764" sId="1" numFmtId="14">
    <oc r="G42">
      <f>E42/D42</f>
    </oc>
    <nc r="G42">
      <v>1.0556243543414325</v>
    </nc>
  </rcc>
  <rcc rId="11765" sId="1" numFmtId="4">
    <oc r="D43">
      <f>D44</f>
    </oc>
    <nc r="D43">
      <v>1002772.5</v>
    </nc>
  </rcc>
  <rcc rId="11766" sId="1" numFmtId="4">
    <oc r="E43">
      <f>E44</f>
    </oc>
    <nc r="E43">
      <v>1014928.8678600001</v>
    </nc>
  </rcc>
  <rcc rId="11767" sId="1" numFmtId="4">
    <oc r="F43">
      <f>D43-E43</f>
    </oc>
    <nc r="F43">
      <v>-12156.367860000115</v>
    </nc>
  </rcc>
  <rcc rId="11768" sId="1" numFmtId="14">
    <oc r="G43">
      <f>E43/D43</f>
    </oc>
    <nc r="G43">
      <v>1.0121227575147904</v>
    </nc>
  </rcc>
  <rcc rId="11769" sId="1" numFmtId="4">
    <oc r="D44">
      <f>SUM(D45:D47)</f>
    </oc>
    <nc r="D44">
      <v>1002772.5</v>
    </nc>
  </rcc>
  <rcc rId="11770" sId="1" numFmtId="4">
    <oc r="E44">
      <f>E45+E46+E47</f>
    </oc>
    <nc r="E44">
      <v>1014928.8678600001</v>
    </nc>
  </rcc>
  <rcc rId="11771" sId="1" numFmtId="4">
    <oc r="F44">
      <f>D44-E44</f>
    </oc>
    <nc r="F44">
      <v>-12156.367860000115</v>
    </nc>
  </rcc>
  <rcc rId="11772" sId="1" numFmtId="14">
    <oc r="G44">
      <f>E44/D44</f>
    </oc>
    <nc r="G44">
      <v>1.0121227575147904</v>
    </nc>
  </rcc>
  <rcc rId="11773" sId="1" numFmtId="4">
    <oc r="F45">
      <f>D45-E45</f>
    </oc>
    <nc r="F45">
      <v>679.99910000001546</v>
    </nc>
  </rcc>
  <rcc rId="11774" sId="1" numFmtId="14">
    <oc r="G45">
      <f>E45/D45</f>
    </oc>
    <nc r="G45">
      <v>0.99730932868848987</v>
    </nc>
  </rcc>
  <rcc rId="11775" sId="1" numFmtId="4">
    <oc r="F46">
      <f>D46-E46</f>
    </oc>
    <nc r="F46">
      <v>-264.63830000002054</v>
    </nc>
  </rcc>
  <rcc rId="11776" sId="1" numFmtId="14">
    <oc r="G46">
      <f>E46/D46</f>
    </oc>
    <nc r="G46">
      <v>1.0012069369218168</v>
    </nc>
  </rcc>
  <rcc rId="11777" sId="1" numFmtId="4">
    <oc r="F47">
      <f>D47-E47</f>
    </oc>
    <nc r="F47">
      <v>-12571.728660000023</v>
    </nc>
  </rcc>
  <rcc rId="11778" sId="1" numFmtId="14">
    <oc r="G47">
      <f>E47/D47</f>
    </oc>
    <nc r="G47">
      <v>1.0236852332985547</v>
    </nc>
  </rcc>
  <rcc rId="11779" sId="1" numFmtId="4">
    <oc r="F48">
      <f>D48-E48</f>
    </oc>
    <nc r="F48">
      <v>-16315.044540000003</v>
    </nc>
  </rcc>
  <rcc rId="11780" sId="1" numFmtId="14">
    <oc r="G48">
      <f>E48/D48</f>
    </oc>
    <nc r="G48">
      <v>1.2572811151603844</v>
    </nc>
  </rcc>
  <rcc rId="11781" sId="1" numFmtId="4">
    <oc r="D49">
      <f>SUM(D50:D51)</f>
    </oc>
    <nc r="D49">
      <v>53588.6</v>
    </nc>
  </rcc>
  <rcc rId="11782" sId="1" numFmtId="4">
    <oc r="E49">
      <f>SUM(E50:E51)</f>
    </oc>
    <nc r="E49">
      <v>148488.36259999999</v>
    </nc>
  </rcc>
  <rcc rId="11783" sId="1" numFmtId="4">
    <oc r="F49">
      <f>D49-E49</f>
    </oc>
    <nc r="F49">
      <v>-94899.762599999987</v>
    </nc>
  </rcc>
  <rcc rId="11784" sId="1" numFmtId="14">
    <oc r="G49">
      <f>E49/D49</f>
    </oc>
    <nc r="G49">
      <v>2.7708946044494538</v>
    </nc>
  </rcc>
  <rcc rId="11785" sId="1" numFmtId="4">
    <oc r="F50">
      <f>D50-E50</f>
    </oc>
    <nc r="F50">
      <v>-57864.461009999999</v>
    </nc>
  </rcc>
  <rcc rId="11786" sId="1" numFmtId="14">
    <oc r="G50">
      <f>E50/D50</f>
    </oc>
    <nc r="G50">
      <v>2.5293897452094622</v>
    </nc>
  </rcc>
  <rcc rId="11787" sId="1" numFmtId="4">
    <oc r="F51">
      <f>D51-E51</f>
    </oc>
    <nc r="F51">
      <v>-37035.301590000003</v>
    </nc>
  </rcc>
  <rcc rId="11788" sId="1" numFmtId="14">
    <oc r="G51">
      <f>E51/D51</f>
    </oc>
    <nc r="G51">
      <v>3.3509103690585009</v>
    </nc>
  </rcc>
  <rcc rId="11789" sId="1" numFmtId="4">
    <oc r="F52">
      <f>D52-E52</f>
    </oc>
    <nc r="F52">
      <v>136559.8330300001</v>
    </nc>
  </rcc>
  <rcc rId="11790" sId="1" numFmtId="14">
    <oc r="G52">
      <f>E52/D52</f>
    </oc>
    <nc r="G52">
      <v>0.87659531606539187</v>
    </nc>
  </rcc>
  <rcc rId="11791" sId="1" numFmtId="4">
    <oc r="F53">
      <f>D53-E53</f>
    </oc>
    <nc r="F53">
      <v>-18713.350160000005</v>
    </nc>
  </rcc>
  <rcc rId="11792" sId="1" numFmtId="4">
    <oc r="D54">
      <f>SUM(D55,D65,D69,D71)</f>
    </oc>
    <nc r="D54">
      <v>12640178.9</v>
    </nc>
  </rcc>
  <rcc rId="11793" sId="1" numFmtId="4">
    <oc r="E54">
      <f>SUM(E55,E65,E69,E71,E67)</f>
    </oc>
    <nc r="E54">
      <v>10613548.552440001</v>
    </nc>
  </rcc>
  <rcc rId="11794" sId="1" numFmtId="4">
    <oc r="F54">
      <f>D54-E54</f>
    </oc>
    <nc r="F54">
      <v>2026630.3475599997</v>
    </nc>
  </rcc>
  <rcc rId="11795" sId="1" numFmtId="14">
    <oc r="G54">
      <f>E54/D54</f>
    </oc>
    <nc r="G54">
      <v>0.83966758986615297</v>
    </nc>
  </rcc>
  <rcc rId="11796" sId="1" numFmtId="4">
    <oc r="D55">
      <f>SUM(D56,D63,D64)</f>
    </oc>
    <nc r="D55">
      <v>11130010.299999999</v>
    </nc>
  </rcc>
  <rcc rId="11797" sId="1" numFmtId="4">
    <oc r="E55">
      <f>E56+E63+E64</f>
    </oc>
    <nc r="E55">
      <v>9159809.3347399998</v>
    </nc>
  </rcc>
  <rcc rId="11798" sId="1" numFmtId="4">
    <oc r="F55">
      <f>D55-E55</f>
    </oc>
    <nc r="F55">
      <v>1970200.965259999</v>
    </nc>
  </rcc>
  <rcc rId="11799" sId="1" numFmtId="14">
    <oc r="G55">
      <f>E55/D55</f>
    </oc>
    <nc r="G55">
      <v>0.82298300611096475</v>
    </nc>
  </rcc>
  <rcc rId="11800" sId="1" numFmtId="4">
    <oc r="D56">
      <f>SUM(D57:D62)</f>
    </oc>
    <nc r="D56">
      <v>2045578.2999999998</v>
    </nc>
  </rcc>
  <rcc rId="11801" sId="1" numFmtId="4">
    <oc r="E56">
      <f>SUM(E57:E62)</f>
    </oc>
    <nc r="E56">
      <v>910097.84979999985</v>
    </nc>
  </rcc>
  <rcc rId="11802" sId="1" numFmtId="4">
    <oc r="F56">
      <f>D56-E56</f>
    </oc>
    <nc r="F56">
      <v>1135480.4501999998</v>
    </nc>
  </rcc>
  <rcc rId="11803" sId="1" numFmtId="14">
    <oc r="G56">
      <f>E56/D56</f>
    </oc>
    <nc r="G56">
      <v>0.44490980853678391</v>
    </nc>
  </rcc>
  <rcc rId="11804" sId="1" numFmtId="4">
    <oc r="F57">
      <f>D57-E57</f>
    </oc>
    <nc r="F57">
      <v>1044766.28383</v>
    </nc>
  </rcc>
  <rcc rId="11805" sId="1" numFmtId="14">
    <oc r="G57">
      <f>E57/D57</f>
    </oc>
    <nc r="G57">
      <v>0.33439110216935741</v>
    </nc>
  </rcc>
  <rcc rId="11806" sId="1" numFmtId="4">
    <oc r="F58">
      <f>D58-E58</f>
    </oc>
    <nc r="F58">
      <v>84162.601190000016</v>
    </nc>
  </rcc>
  <rcc rId="11807" sId="1" numFmtId="14">
    <oc r="G58">
      <f>E58/D58</f>
    </oc>
    <nc r="G58">
      <v>0.68149772733551339</v>
    </nc>
  </rcc>
  <rcc rId="11808" sId="1" numFmtId="34">
    <oc r="F59">
      <f>D59-E59</f>
    </oc>
    <nc r="F59">
      <v>8.0000000016298145E-3</v>
    </nc>
  </rcc>
  <rcc rId="11809" sId="1" numFmtId="14">
    <oc r="G59">
      <f>E59/D59</f>
    </oc>
    <nc r="G59">
      <v>0.99999960311948077</v>
    </nc>
  </rcc>
  <rcc rId="11810" sId="1" numFmtId="34">
    <oc r="F60">
      <f>D60-E60</f>
    </oc>
    <nc r="F60">
      <v>0</v>
    </nc>
  </rcc>
  <rcc rId="11811" sId="1" numFmtId="14">
    <oc r="G60">
      <f>E60/D60</f>
    </oc>
    <nc r="G60">
      <v>1</v>
    </nc>
  </rcc>
  <rcc rId="11812" sId="1" numFmtId="4">
    <oc r="F61">
      <f>D61-E61</f>
    </oc>
    <nc r="F61">
      <v>-1.0689999995520338E-2</v>
    </nc>
  </rcc>
  <rcc rId="11813" sId="1" numFmtId="14">
    <oc r="G61">
      <f>E61/D61</f>
    </oc>
    <nc r="G61">
      <v>1.0000001806512231</v>
    </nc>
  </rcc>
  <rcc rId="11814" sId="1" numFmtId="4">
    <oc r="F62">
      <f>D62-E62</f>
    </oc>
    <nc r="F62">
      <v>6551.5678700000135</v>
    </nc>
  </rcc>
  <rcc rId="11815" sId="1" numFmtId="14">
    <oc r="G62">
      <f>E62/D62</f>
    </oc>
    <nc r="G62">
      <v>0.95045683842056383</v>
    </nc>
  </rcc>
  <rcc rId="11816" sId="1" numFmtId="4">
    <oc r="F63">
      <f>D63-E63</f>
    </oc>
    <nc r="F63">
      <v>774647.30431999918</v>
    </nc>
  </rcc>
  <rcc rId="11817" sId="1" numFmtId="14">
    <oc r="G63">
      <f>E63/D63</f>
    </oc>
    <nc r="G63">
      <v>0.91200611086035011</v>
    </nc>
  </rcc>
  <rcc rId="11818" sId="1" numFmtId="4">
    <oc r="F64">
      <f>D64-E64</f>
    </oc>
    <nc r="F64">
      <v>60073.210740000039</v>
    </nc>
  </rcc>
  <rcc rId="11819" sId="1" numFmtId="14">
    <oc r="G64">
      <f>E64/D64</f>
    </oc>
    <nc r="G64">
      <v>0.78622424387140111</v>
    </nc>
  </rcc>
  <rcc rId="11820" sId="1" numFmtId="4">
    <oc r="D65">
      <f>D66</f>
    </oc>
    <nc r="D65">
      <v>1421046.4</v>
    </nc>
  </rcc>
  <rcc rId="11821" sId="1" numFmtId="4">
    <oc r="E65">
      <f>E66</f>
    </oc>
    <nc r="E65">
      <v>1354961.4</v>
    </nc>
  </rcc>
  <rcc rId="11822" sId="1" numFmtId="4">
    <oc r="F65">
      <f>D65-E65</f>
    </oc>
    <nc r="F65">
      <v>66085</v>
    </nc>
  </rcc>
  <rcc rId="11823" sId="1" numFmtId="14">
    <oc r="G65">
      <f>E65/D65</f>
    </oc>
    <nc r="G65">
      <v>0.95349553681005772</v>
    </nc>
  </rcc>
  <rcc rId="11824" sId="1" numFmtId="4">
    <oc r="F66">
      <f>D66-E66</f>
    </oc>
    <nc r="F66">
      <v>66085</v>
    </nc>
  </rcc>
  <rcc rId="11825" sId="1" numFmtId="14">
    <oc r="G66">
      <f>E66/D66</f>
    </oc>
    <nc r="G66">
      <v>0.95349553681005772</v>
    </nc>
  </rcc>
  <rcc rId="11826" sId="1" numFmtId="4">
    <oc r="E67">
      <f>E68</f>
    </oc>
    <nc r="E67">
      <v>0</v>
    </nc>
  </rcc>
  <rcc rId="11827" sId="1" numFmtId="4">
    <oc r="F67">
      <f>D67-E67</f>
    </oc>
    <nc r="F67">
      <v>0</v>
    </nc>
  </rcc>
  <rcc rId="11828" sId="1" numFmtId="4">
    <oc r="F68">
      <f>D68-E68</f>
    </oc>
    <nc r="F68">
      <v>0</v>
    </nc>
  </rcc>
  <rcc rId="11829" sId="1" numFmtId="4">
    <oc r="D69">
      <f>D70</f>
    </oc>
    <nc r="D69">
      <v>111990.3</v>
    </nc>
  </rcc>
  <rcc rId="11830" sId="1" numFmtId="4">
    <oc r="E69">
      <f>E70</f>
    </oc>
    <nc r="E69">
      <v>129360.43840999999</v>
    </nc>
  </rcc>
  <rcc rId="11831" sId="1" numFmtId="4">
    <oc r="F69">
      <f>D69-E69</f>
    </oc>
    <nc r="F69">
      <v>-17370.138409999985</v>
    </nc>
  </rcc>
  <rcc rId="11832" sId="1" numFmtId="14">
    <oc r="G69">
      <f>E69/D69</f>
    </oc>
    <nc r="G69">
      <v>1.1551039546282131</v>
    </nc>
  </rcc>
  <rcc rId="11833" sId="1" numFmtId="4">
    <oc r="F70">
      <f>D70-E70</f>
    </oc>
    <nc r="F70">
      <v>-17370.138409999985</v>
    </nc>
  </rcc>
  <rcc rId="11834" sId="1" numFmtId="14">
    <oc r="G70">
      <f>E70/D70</f>
    </oc>
    <nc r="G70">
      <v>1.1551039546282131</v>
    </nc>
  </rcc>
  <rcc rId="11835" sId="1" numFmtId="4">
    <oc r="D71">
      <f>D72</f>
    </oc>
    <nc r="D71">
      <v>-22868.1</v>
    </nc>
  </rcc>
  <rcc rId="11836" sId="1" numFmtId="4">
    <oc r="E71">
      <f>E72</f>
    </oc>
    <nc r="E71">
      <v>-30582.620709999999</v>
    </nc>
  </rcc>
  <rcc rId="11837" sId="1" numFmtId="4">
    <oc r="F71">
      <f>D71-E71</f>
    </oc>
    <nc r="F71">
      <v>7714.5207100000007</v>
    </nc>
  </rcc>
  <rcc rId="11838" sId="1" numFmtId="14">
    <oc r="G71">
      <f>E71/D71</f>
    </oc>
    <nc r="G71">
      <v>1.3373485645943477</v>
    </nc>
  </rcc>
  <rcc rId="11839" sId="1" numFmtId="4">
    <oc r="F72">
      <f>D72-E72</f>
    </oc>
    <nc r="F72">
      <v>7714.5207100000007</v>
    </nc>
  </rcc>
  <rcc rId="11840" sId="1" numFmtId="14">
    <oc r="G72">
      <f>E72/D72</f>
    </oc>
    <nc r="G72">
      <v>1.3373485645943477</v>
    </nc>
  </rcc>
  <rcc rId="11841" sId="1" numFmtId="4">
    <oc r="F17">
      <f>D17-E17</f>
    </oc>
    <nc r="F17">
      <v>4462182.3075599996</v>
    </nc>
  </rcc>
  <rcc rId="11842" sId="2">
    <nc r="A218" t="inlineStr">
      <is>
    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    </is>
    </nc>
  </rcc>
  <rfmt sheetId="2" sqref="A218:J218">
    <dxf>
      <fill>
        <patternFill>
          <bgColor rgb="FFFF0000"/>
        </patternFill>
      </fill>
    </dxf>
  </rfmt>
  <rcc rId="11843" sId="2">
    <nc r="B218">
      <v>200</v>
    </nc>
  </rcc>
  <rcc rId="11844" sId="2">
    <nc r="C218" t="inlineStr">
      <is>
        <t>000</t>
      </is>
    </nc>
  </rcc>
  <rcc rId="11845" sId="2">
    <nc r="D218" t="inlineStr">
      <is>
        <t>0502</t>
      </is>
    </nc>
  </rcc>
  <rcc rId="11846" sId="2">
    <nc r="E218" t="inlineStr">
      <is>
        <t>00 0 00 00000</t>
      </is>
    </nc>
  </rcc>
  <rfmt sheetId="2" sqref="A218:J218">
    <dxf>
      <fill>
        <patternFill>
          <bgColor theme="0"/>
        </patternFill>
      </fill>
    </dxf>
  </rfmt>
  <rcv guid="{EC1DDABA-87E5-4CA0-BDFA-3176D5C21D42}" action="delete"/>
  <rdn rId="0" localSheetId="1" customView="1" name="Z_EC1DDABA_87E5_4CA0_BDFA_3176D5C21D42_.wvu.PrintArea" hidden="1" oldHidden="1">
    <formula>доходы!$A$1:$G$72</formula>
    <oldFormula>доходы!$A$1:$G$72</oldFormula>
  </rdn>
  <rdn rId="0" localSheetId="1" customView="1" name="Z_EC1DDABA_87E5_4CA0_BDFA_3176D5C21D42_.wvu.PrintTitles" hidden="1" oldHidden="1">
    <formula>доходы!$12:$13</formula>
    <oldFormula>доходы!$12:$13</oldFormula>
  </rdn>
  <rdn rId="0" localSheetId="1" customView="1" name="Z_EC1DDABA_87E5_4CA0_BDFA_3176D5C21D42_.wvu.FilterData" hidden="1" oldHidden="1">
    <formula>доходы!$A$13:$GB$72</formula>
    <oldFormula>доходы!$A$13:$GB$72</oldFormula>
  </rdn>
  <rdn rId="0" localSheetId="2" customView="1" name="Z_EC1DDABA_87E5_4CA0_BDFA_3176D5C21D42_.wvu.PrintArea" hidden="1" oldHidden="1">
    <formula>расходы!$A$1:$J$515</formula>
    <oldFormula>расходы!$A$1:$J$515</oldFormula>
  </rdn>
  <rdn rId="0" localSheetId="2" customView="1" name="Z_EC1DDABA_87E5_4CA0_BDFA_3176D5C21D42_.wvu.PrintTitles" hidden="1" oldHidden="1">
    <formula>расходы!$4:$5</formula>
    <oldFormula>расходы!$4:$5</oldFormula>
  </rdn>
  <rdn rId="0" localSheetId="2" customView="1" name="Z_EC1DDABA_87E5_4CA0_BDFA_3176D5C21D42_.wvu.FilterData" hidden="1" oldHidden="1">
    <formula>расходы!$A$6:$J$515</formula>
    <oldFormula>расходы!$A$6:$J$515</oldFormula>
  </rdn>
  <rdn rId="0" localSheetId="3" customView="1" name="Z_EC1DDABA_87E5_4CA0_BDFA_3176D5C21D42_.wvu.PrintArea" hidden="1" oldHidden="1">
    <formula>источники!$A$1:$E$30</formula>
    <oldFormula>источники!$A$1:$E$30</oldFormula>
  </rdn>
  <rdn rId="0" localSheetId="3" customView="1" name="Z_EC1DDABA_87E5_4CA0_BDFA_3176D5C21D42_.wvu.PrintTitles" hidden="1" oldHidden="1">
    <formula>источники!$3:$4</formula>
    <oldFormula>источники!$3:$4</oldFormula>
  </rdn>
  <rdn rId="0" localSheetId="4" customView="1" name="Z_EC1DDABA_87E5_4CA0_BDFA_3176D5C21D42_.wvu.Rows" hidden="1" oldHidden="1">
    <formula>'резервный фонд'!$32:$32</formula>
    <oldFormula>'резервный фонд'!$32:$32</oldFormula>
  </rdn>
  <rcv guid="{EC1DDABA-87E5-4CA0-BDFA-3176D5C21D42}" action="add"/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856" sId="2" ref="A513:XFD513" action="deleteRow">
    <rfmt sheetId="2" xfDxf="1" sqref="A513:XFD513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513" t="inlineStr">
        <is>
          <t>Обслуживание государственного (муниципального) долга</t>
        </is>
      </nc>
      <ndxf>
        <font>
          <b/>
          <sz val="11"/>
          <color theme="1"/>
          <name val="Times New Roman"/>
          <scheme val="none"/>
        </font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13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13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13" t="inlineStr">
        <is>
          <t>1301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13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13" t="inlineStr">
        <is>
          <t>700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13">
        <v>30095.599999999999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13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13">
        <v>30095.599999999999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513">
        <v>0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857" sId="2" ref="A513:XFD513" action="deleteRow">
    <rfmt sheetId="2" xfDxf="1" sqref="A513:XFD51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13" t="inlineStr">
        <is>
          <t>Обслуживание муниципального долга</t>
        </is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13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13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13" t="inlineStr">
        <is>
          <t>1301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13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13">
        <v>730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13">
        <v>30095.599999999999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13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13">
        <v>30095.599999999999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513">
        <v>0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858" sId="2" ref="A507:XFD507" action="deleteRow">
    <rfmt sheetId="2" xfDxf="1" sqref="A507:XFD507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07" t="inlineStr">
        <is>
          <t>Предоставление субсидий бюджетным, автономным учреждениям и иным некоммерческим организациям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07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07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07" t="inlineStr">
        <is>
          <t>1202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07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07" t="inlineStr">
        <is>
          <t>600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07">
        <v>71041.5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07">
        <v>65044.399999999994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07">
        <v>5997.1000000000058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507">
        <v>0.91558314506309679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859" sId="2" ref="A507:XFD507" action="deleteRow">
    <rfmt sheetId="2" xfDxf="1" sqref="A507:XFD507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07" t="inlineStr">
        <is>
          <t>Субсидии автономным учреждениям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07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07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07" t="inlineStr">
        <is>
          <t>1202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07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07" t="inlineStr">
        <is>
          <t>620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07">
        <v>71041.5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07">
        <v>65044.399999999994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07">
        <v>5997.1000000000058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507">
        <v>0.91558314506309679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860" sId="2" ref="A507:XFD507" action="deleteRow">
    <undo index="0" exp="area" ref3D="1" dr="$A$1:$J$507" dn="Z_6943B490_3070_4625_8DEE_85B509FE6D1B_.wvu.PrintArea" sId="2"/>
    <rfmt sheetId="2" xfDxf="1" sqref="A507:XFD507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07" t="inlineStr">
        <is>
      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07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07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07" t="inlineStr">
        <is>
          <t>1202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07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07" t="inlineStr">
        <is>
          <t>621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07">
        <v>69847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07">
        <v>63939.7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07">
        <v>5907.3000000000029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507">
        <v>0.91542514352799687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861" sId="2" ref="A507:XFD507" action="deleteRow">
    <rfmt sheetId="2" xfDxf="1" sqref="A507:XFD507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507" t="inlineStr">
        <is>
          <t>Субсидии автономным учреждениям на иные цели</t>
        </is>
      </nc>
      <ndxf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07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07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07" t="inlineStr">
        <is>
          <t>1202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07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07" t="inlineStr">
        <is>
          <t>622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07">
        <v>1194.5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07">
        <v>1104.7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07">
        <v>89.799999999999955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507">
        <v>0.92482210129761411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862" sId="2" ref="A502:XFD502" action="deleteRow">
    <rfmt sheetId="2" xfDxf="1" sqref="A502:XFD50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02" t="inlineStr">
        <is>
          <t>Предоставление субсидий бюджетным, автономным учреждениям и иным некоммерческим организациям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02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02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02" t="inlineStr">
        <is>
          <t>1201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02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02" t="inlineStr">
        <is>
          <t>600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02">
        <v>55639.4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02">
        <v>44192.3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02">
        <v>11447.099999999999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502">
        <v>0.79426269873506905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863" sId="2" ref="A502:XFD502" action="deleteRow">
    <rfmt sheetId="2" xfDxf="1" sqref="A502:XFD50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02" t="inlineStr">
        <is>
          <t>Субсидии автономным учреждениям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02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02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02" t="inlineStr">
        <is>
          <t>1201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02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02" t="inlineStr">
        <is>
          <t>620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02">
        <v>55639.4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02">
        <v>44192.3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02">
        <v>11447.099999999999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502">
        <v>0.79426269873506905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864" sId="2" ref="A502:XFD502" action="deleteRow">
    <rfmt sheetId="2" xfDxf="1" sqref="A502:XFD50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02" t="inlineStr">
        <is>
      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02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02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02" t="inlineStr">
        <is>
          <t>1201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02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02" t="inlineStr">
        <is>
          <t>621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02">
        <v>49301.599999999999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02">
        <v>42963.9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02">
        <v>6337.6999999999971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502">
        <v>0.87145041945900337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865" sId="2" ref="A502:XFD502" action="deleteRow">
    <rfmt sheetId="2" xfDxf="1" sqref="A502:XFD502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502" t="inlineStr">
        <is>
          <t>Субсидии автономным учреждениям на иные цели</t>
        </is>
      </nc>
      <ndxf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02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02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02" t="inlineStr">
        <is>
          <t>1201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02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02" t="inlineStr">
        <is>
          <t>622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02">
        <v>6337.8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02">
        <v>1228.4000000000001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02">
        <v>5109.3999999999996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502">
        <v>0.19382119978541451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866" sId="2" ref="A484:XFD484" action="deleteRow">
    <rfmt sheetId="2" xfDxf="1" sqref="A484:XFD484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84" t="inlineStr">
        <is>
    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84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84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84" t="inlineStr">
        <is>
          <t>1105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84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84" t="inlineStr">
        <is>
          <t>100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84">
        <v>111327.1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84">
        <v>98413.8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84">
        <v>12913.300000000003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84">
        <v>0.88400578116199913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867" sId="2" ref="A484:XFD484" action="deleteRow">
    <rfmt sheetId="2" xfDxf="1" sqref="A484:XFD484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84" t="inlineStr">
        <is>
          <t>Расходы на выплаты персоналу казенных учреждений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84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84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84" t="inlineStr">
        <is>
          <t>1105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84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84" t="inlineStr">
        <is>
          <t>110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84">
        <v>65238.5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84">
        <v>57993.599999999999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84">
        <v>7244.9000000000015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84">
        <v>0.88894747733316981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868" sId="2" ref="A484:XFD484" action="deleteRow">
    <rfmt sheetId="2" xfDxf="1" sqref="A484:XFD484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84" t="inlineStr">
        <is>
          <t>Фонд оплаты труда учреждений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84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84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84" t="inlineStr">
        <is>
          <t>1105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84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84" t="inlineStr">
        <is>
          <t>111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84">
        <v>48737.2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84">
        <v>43748.2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84">
        <v>4989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84">
        <v>0.8976346609981698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869" sId="2" ref="A484:XFD484" action="deleteRow">
    <rfmt sheetId="2" xfDxf="1" sqref="A484:XFD484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84" t="inlineStr">
        <is>
          <t>Иные выплаты персоналу учреждений, за исключением фонда оплаты труда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84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84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84" t="inlineStr">
        <is>
          <t>1105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84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84" t="inlineStr">
        <is>
          <t>112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84">
        <v>2198.4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84">
        <v>1468.4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84">
        <v>730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84">
        <v>0.66794032023289662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870" sId="2" ref="A484:XFD484" action="deleteRow">
    <rfmt sheetId="2" xfDxf="1" sqref="A484:XFD484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84" t="inlineStr">
        <is>
          <t xml:space="preserve">Взносы по обязательному социальному страхованию на выплаты по оплате труда работников и иные выплаты работникам учреждений 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84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84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84" t="inlineStr">
        <is>
          <t>1105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84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84" t="inlineStr">
        <is>
          <t>119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84">
        <v>14302.9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84">
        <v>12777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84">
        <v>1525.8999999999996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84">
        <v>0.89331534164400228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871" sId="2" ref="A484:XFD484" action="deleteRow">
    <rfmt sheetId="2" xfDxf="1" sqref="A484:XFD484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84" t="inlineStr">
        <is>
          <t>Расходы на выплаты персоналу государственных (муниципальных) органов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84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84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84" t="inlineStr">
        <is>
          <t>1105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84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84" t="inlineStr">
        <is>
          <t>120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84">
        <v>46088.600000000006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84">
        <v>40420.200000000004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84">
        <v>5668.4000000000015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84">
        <v>0.87701080093558925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872" sId="2" ref="A484:XFD484" action="deleteRow">
    <rfmt sheetId="2" xfDxf="1" sqref="A484:XFD484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84" t="inlineStr">
        <is>
          <t>Фонд оплаты труда государственных (муниципальных) органов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84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84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84" t="inlineStr">
        <is>
          <t>1105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84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84" t="inlineStr">
        <is>
          <t>121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84">
        <v>35008.9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84">
        <v>30701.4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84">
        <v>4307.5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84">
        <v>0.8769598587787677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873" sId="2" ref="A484:XFD484" action="deleteRow">
    <rfmt sheetId="2" xfDxf="1" sqref="A484:XFD484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84" t="inlineStr">
        <is>
          <t>Иные выплаты персоналу государственных (муниципальных) органов, за исключением фонда оплаты труда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84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84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84" t="inlineStr">
        <is>
          <t>1105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84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84" t="inlineStr">
        <is>
          <t>122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84">
        <v>1508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84">
        <v>1157.4000000000001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84">
        <v>350.59999999999991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84">
        <v>0.76750663129973484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874" sId="2" ref="A484:XFD484" action="deleteRow">
    <rfmt sheetId="2" xfDxf="1" sqref="A484:XFD484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84" t="inlineStr">
        <is>
      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84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84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84" t="inlineStr">
        <is>
          <t>1105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84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84" t="inlineStr">
        <is>
          <t>129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84">
        <v>9571.7000000000007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84">
        <v>8561.4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84">
        <v>1010.3000000000011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84">
        <v>0.89444926188660312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875" sId="2" ref="A484:XFD484" action="deleteRow">
    <rfmt sheetId="2" xfDxf="1" sqref="A484:XFD484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484" t="inlineStr">
        <is>
          <t>Закупка товаров, работ и услуг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84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84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84" t="inlineStr">
        <is>
          <t>1105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84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84" t="inlineStr">
        <is>
          <t>200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84">
        <v>9293.9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84">
        <v>7063.9000000000005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84">
        <v>2229.9999999999991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84">
        <v>0.76005767223662846</v>
      </nc>
      <ndxf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876" sId="2" ref="A484:XFD484" action="deleteRow">
    <rfmt sheetId="2" xfDxf="1" sqref="A484:XFD484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484" t="inlineStr">
        <is>
          <t>Иные закупки товаров, работ и услуг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84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84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84" t="inlineStr">
        <is>
          <t>1105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84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84" t="inlineStr">
        <is>
          <t>240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84">
        <v>9293.9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84">
        <v>7063.9000000000005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84">
        <v>2229.9999999999991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84">
        <v>0.76005767223662846</v>
      </nc>
      <ndxf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877" sId="2" ref="A484:XFD484" action="deleteRow">
    <rfmt sheetId="2" xfDxf="1" sqref="A484:XFD484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484" t="inlineStr">
        <is>
          <t>Прочая закупка товаров, работ и услуг для обеспечения государственных (муниципальных) нужд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84">
        <v>200</v>
      </nc>
      <ndxf>
        <font>
          <b val="0"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84" t="inlineStr">
        <is>
          <t>000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84" t="inlineStr">
        <is>
          <t>1105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84" t="inlineStr">
        <is>
          <t>00 0 00 00000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84" t="inlineStr">
        <is>
          <t>244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84">
        <v>8555.7999999999993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84">
        <v>6572.8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84">
        <v>1982.9999999999991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84">
        <v>0.76822740129502798</v>
      </nc>
      <ndxf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878" sId="2" ref="A484:XFD484" action="deleteRow">
    <rfmt sheetId="2" xfDxf="1" sqref="A484:XFD484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84" t="inlineStr">
        <is>
          <t>Закупка энергетических ресурсов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84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84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84" t="inlineStr">
        <is>
          <t>1105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84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84" t="inlineStr">
        <is>
          <t>247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84">
        <v>738.1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84">
        <v>491.1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84">
        <v>247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84">
        <v>0.66535699769678902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879" sId="2" ref="A484:XFD484" action="deleteRow">
    <rfmt sheetId="2" xfDxf="1" sqref="A484:XFD484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84" t="inlineStr">
        <is>
          <t>Социальное обеспечение и иные выплаты населению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84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84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84" t="inlineStr">
        <is>
          <t>1105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84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84" t="inlineStr">
        <is>
          <t>300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84">
        <v>440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84">
        <v>429.7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84">
        <v>10.300000000000011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84">
        <v>0.97659090909090907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880" sId="2" ref="A484:XFD484" action="deleteRow">
    <rfmt sheetId="2" xfDxf="1" sqref="A484:XFD484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84" t="inlineStr">
        <is>
          <t>Социальные выплаты гражданам, кроме публичных нормативных социальных выплат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84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84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84" t="inlineStr">
        <is>
          <t>1105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84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84" t="inlineStr">
        <is>
          <t>320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84">
        <v>440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84">
        <v>429.7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84">
        <v>10.300000000000011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84">
        <v>0.97659090909090907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881" sId="2" ref="A484:XFD484" action="deleteRow">
    <rfmt sheetId="2" xfDxf="1" sqref="A484:XFD484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84" t="inlineStr">
        <is>
          <t>Пособия, компенсации и иные социальные выплаты гражданам, кроме публичных нормативных обязательств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84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84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84" t="inlineStr">
        <is>
          <t>1105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84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84" t="inlineStr">
        <is>
          <t>321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84">
        <v>440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84">
        <v>429.7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84">
        <v>10.300000000000011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84">
        <v>0.97659090909090907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882" sId="2" ref="A477:XFD477" action="deleteRow">
    <rfmt sheetId="2" xfDxf="1" sqref="A477:XFD477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77" t="inlineStr">
        <is>
    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77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77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77" t="inlineStr">
        <is>
          <t>1102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77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77" t="inlineStr">
        <is>
          <t>100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77">
        <v>7.5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77">
        <v>7.5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77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77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883" sId="2" ref="A477:XFD477" action="deleteRow">
    <rfmt sheetId="2" xfDxf="1" sqref="A477:XFD477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77" t="inlineStr">
        <is>
          <t>Расходы на выплаты персоналу государственных (муниципальных) органов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77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77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77" t="inlineStr">
        <is>
          <t>1102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77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77" t="inlineStr">
        <is>
          <t>120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77">
        <v>7.5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77">
        <v>7.5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77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77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884" sId="2" ref="A477:XFD477" action="deleteRow">
    <rfmt sheetId="2" xfDxf="1" sqref="A477:XFD477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77" t="inlineStr">
        <is>
          <t>Иные выплаты государственных (муниципальных) органов привлекаемым лицам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77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77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77" t="inlineStr">
        <is>
          <t>1102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77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77" t="inlineStr">
        <is>
          <t>123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77">
        <v>7.5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77">
        <v>7.5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77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77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885" sId="2" ref="A477:XFD477" action="deleteRow">
    <rfmt sheetId="2" xfDxf="1" sqref="A477:XFD477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77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77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77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77" t="inlineStr">
        <is>
          <t>1102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77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77" t="inlineStr">
        <is>
          <t>200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77">
        <v>7236.7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77">
        <v>6507.8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77">
        <v>728.89999999999964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77">
        <v>0.89927729489960895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886" sId="2" ref="A477:XFD477" action="deleteRow">
    <rfmt sheetId="2" xfDxf="1" sqref="A477:XFD477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77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77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77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77" t="inlineStr">
        <is>
          <t>1102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77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77" t="inlineStr">
        <is>
          <t>240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77">
        <v>7236.7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77">
        <v>6507.8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77">
        <v>728.89999999999964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77">
        <v>0.89927729489960895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887" sId="2" ref="A477:XFD477" action="deleteRow">
    <rfmt sheetId="2" xfDxf="1" sqref="A477:XFD477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77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77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77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77" t="inlineStr">
        <is>
          <t>1102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77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77" t="inlineStr">
        <is>
          <t>244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77">
        <v>7236.7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77">
        <v>6507.8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77">
        <v>728.89999999999964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77">
        <v>0.89927729489960895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888" sId="2" ref="A466:XFD466" action="deleteRow">
    <rfmt sheetId="2" xfDxf="1" sqref="A466:XFD46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66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66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66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66" t="inlineStr">
        <is>
          <t>1101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66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66" t="inlineStr">
        <is>
          <t>200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66">
        <v>233503.4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66">
        <v>55919.8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66">
        <v>177583.59999999998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66">
        <v>0.23948173773915071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889" sId="2" ref="A466:XFD466" action="deleteRow">
    <rfmt sheetId="2" xfDxf="1" sqref="A466:XFD46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66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66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66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66" t="inlineStr">
        <is>
          <t>1101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66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66" t="inlineStr">
        <is>
          <t>240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66">
        <v>233503.4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66">
        <v>55919.8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66">
        <v>177583.59999999998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66">
        <v>0.23948173773915071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890" sId="2" ref="A466:XFD466" action="deleteRow">
    <rfmt sheetId="2" xfDxf="1" sqref="A466:XFD46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66" t="inlineStr">
        <is>
          <t>Закупка товаров, работ, услуг в целях капитального ремонта государственного (муниципального) имущества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66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66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66" t="inlineStr">
        <is>
          <t>1101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66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66" t="inlineStr">
        <is>
          <t>243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66">
        <v>233503.4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66">
        <v>55919.8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66">
        <v>177583.59999999998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66">
        <v>0.23948173773915071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891" sId="2" ref="A466:XFD466" action="deleteRow">
    <rfmt sheetId="2" xfDxf="1" sqref="A466:XFD46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66" t="inlineStr">
        <is>
          <t>Капитальные вложения в объекты государственной (муниципальной) собственности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66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66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66" t="inlineStr">
        <is>
          <t>1101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66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66" t="inlineStr">
        <is>
          <t>400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66">
        <v>8993.2000000000007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66">
        <v>250.5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66">
        <v>8742.7000000000007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66">
        <v>2.78543788640306E-2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892" sId="2" ref="A466:XFD466" action="deleteRow">
    <rfmt sheetId="2" xfDxf="1" sqref="A466:XFD46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66" t="inlineStr">
        <is>
          <t>Бюджетные инвестиции</t>
        </is>
      </nc>
      <ndxf>
        <font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66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66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66" t="inlineStr">
        <is>
          <t>1101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66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66" t="inlineStr">
        <is>
          <t>410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66">
        <v>8993.2000000000007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66">
        <v>250.5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66">
        <v>8742.7000000000007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66">
        <v>2.78543788640306E-2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893" sId="2" ref="A466:XFD466" action="deleteRow">
    <rfmt sheetId="2" xfDxf="1" sqref="A466:XFD46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66" t="inlineStr">
        <is>
          <t>Бюджетные инвестиции в объекты капитального строительства государственной (муниципальной) собственности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66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66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66" t="inlineStr">
        <is>
          <t>1101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66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66" t="inlineStr">
        <is>
          <t>414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66">
        <v>8993.2000000000007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66">
        <v>250.5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66">
        <v>8742.7000000000007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66">
        <v>2.78543788640306E-2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894" sId="2" ref="A466:XFD466" action="deleteRow">
    <rfmt sheetId="2" xfDxf="1" sqref="A466:XFD46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66" t="inlineStr">
        <is>
          <t>Предоставление субсидий бюджетным, автономным учреждениям и иным некоммерческим организациям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66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66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66" t="inlineStr">
        <is>
          <t>1101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66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66" t="inlineStr">
        <is>
          <t>600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66">
        <v>1229662.7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66">
        <v>1003553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66">
        <v>226109.69999999995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66">
        <v>0.81612055078193402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895" sId="2" ref="A466:XFD466" action="deleteRow">
    <rfmt sheetId="2" xfDxf="1" sqref="A466:XFD46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66" t="inlineStr">
        <is>
          <t>Субсидии бюджетным учреждениям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66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66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66" t="inlineStr">
        <is>
          <t>1101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66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66" t="inlineStr">
        <is>
          <t>610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66">
        <v>1229662.7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66">
        <v>1003553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66">
        <v>226109.69999999995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66">
        <v>0.81612055078193402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896" sId="2" ref="A466:XFD466" action="deleteRow">
    <rfmt sheetId="2" xfDxf="1" sqref="A466:XFD46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66" t="inlineStr">
        <is>
      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66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66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66" t="inlineStr">
        <is>
          <t>1101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66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66" t="inlineStr">
        <is>
          <t>611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66">
        <v>1202588.7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66">
        <v>978093.3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66">
        <v>224495.39999999991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66">
        <v>0.81332320850844519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897" sId="2" ref="A466:XFD466" action="deleteRow">
    <rfmt sheetId="2" xfDxf="1" sqref="A466:XFD46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66" t="inlineStr">
        <is>
          <t>Субсидии бюджетным учреждениям на иные цели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66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66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66" t="inlineStr">
        <is>
          <t>1101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66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66" t="inlineStr">
        <is>
          <t>612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66">
        <v>27074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66">
        <v>25459.7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66">
        <v>1614.2999999999993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66">
        <v>0.94037452906847896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898" sId="2" ref="A450:XFD450" action="deleteRow">
    <rfmt sheetId="2" xfDxf="1" sqref="A450:XFD45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50" t="inlineStr">
        <is>
    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5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5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50" t="inlineStr">
        <is>
          <t>1006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5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50" t="inlineStr">
        <is>
          <t>100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50">
        <v>46886.999999999993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50">
        <v>38719.4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50">
        <v>8167.5999999999913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50">
        <v>0.82580246123659029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899" sId="2" ref="A450:XFD450" action="deleteRow">
    <rfmt sheetId="2" xfDxf="1" sqref="A450:XFD45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50" t="inlineStr">
        <is>
          <t>Расходы на выплаты персоналу казенных учреждений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5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5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50" t="inlineStr">
        <is>
          <t>1006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5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50" t="inlineStr">
        <is>
          <t>110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50">
        <v>46886.999999999993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50">
        <v>38719.4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50">
        <v>8167.5999999999913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50">
        <v>0.82580246123659029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00" sId="2" ref="A450:XFD450" action="deleteRow">
    <rfmt sheetId="2" xfDxf="1" sqref="A450:XFD45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50" t="inlineStr">
        <is>
          <t>Фонд оплаты труда учреждений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5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5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50" t="inlineStr">
        <is>
          <t>1006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5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50" t="inlineStr">
        <is>
          <t>111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50">
        <v>35597.699999999997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50">
        <v>29456.1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50">
        <v>6141.5999999999985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50">
        <v>0.82747199959547946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01" sId="2" ref="A450:XFD450" action="deleteRow">
    <rfmt sheetId="2" xfDxf="1" sqref="A450:XFD45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50" t="inlineStr">
        <is>
          <t>Иные выплаты персоналу учреждений, за исключением фонда оплаты труда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5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5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50" t="inlineStr">
        <is>
          <t>1006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5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50" t="inlineStr">
        <is>
          <t>112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50">
        <v>1254.2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50">
        <v>1197.3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50">
        <v>56.900000000000091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50">
        <v>0.95463243501833828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02" sId="2" ref="A450:XFD450" action="deleteRow">
    <rfmt sheetId="2" xfDxf="1" sqref="A450:XFD45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50" t="inlineStr">
        <is>
          <t xml:space="preserve">Взносы по обязательному социальному страхованию на выплаты по оплате труда работников и иные выплаты работникам учреждений 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5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5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50" t="inlineStr">
        <is>
          <t>1006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5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50" t="inlineStr">
        <is>
          <t>119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50">
        <v>10035.1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50">
        <v>8066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50">
        <v>1969.1000000000004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50">
        <v>0.80377873663441313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03" sId="2" ref="A450:XFD450" action="deleteRow">
    <rfmt sheetId="2" xfDxf="1" sqref="A450:XFD45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50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5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5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50" t="inlineStr">
        <is>
          <t>1006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5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50" t="inlineStr">
        <is>
          <t>200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50">
        <v>44031.7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50">
        <v>18856.8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50">
        <v>25174.899999999998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50">
        <v>0.42825509803164541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04" sId="2" ref="A450:XFD450" action="deleteRow">
    <rfmt sheetId="2" xfDxf="1" sqref="A450:XFD45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50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5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5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50" t="inlineStr">
        <is>
          <t>1006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5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50" t="inlineStr">
        <is>
          <t>240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50">
        <v>44031.7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50">
        <v>18856.8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50">
        <v>25174.899999999998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50">
        <v>0.42825509803164541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05" sId="2" ref="A450:XFD450" action="deleteRow">
    <rfmt sheetId="2" xfDxf="1" sqref="A450:XFD45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50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5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5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50" t="inlineStr">
        <is>
          <t>1006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5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50" t="inlineStr">
        <is>
          <t>244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50">
        <v>43767.7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50">
        <v>18659.5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50">
        <v>25108.199999999997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50">
        <v>0.42633037605357377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06" sId="2" ref="A450:XFD450" action="deleteRow">
    <rfmt sheetId="2" xfDxf="1" sqref="A450:XFD45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50" t="inlineStr">
        <is>
          <t>Закупка энергетических ресурсов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5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5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50" t="inlineStr">
        <is>
          <t>1006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5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50" t="inlineStr">
        <is>
          <t>247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50">
        <v>264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50">
        <v>197.3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50">
        <v>66.699999999999989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50">
        <v>0.74734848484848493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07" sId="2" ref="A450:XFD450" action="deleteRow">
    <rfmt sheetId="2" xfDxf="1" sqref="A450:XFD45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50" t="inlineStr">
        <is>
          <t>Социальное обеспечение и иные выплаты населению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5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5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50" t="inlineStr">
        <is>
          <t>1006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5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50" t="inlineStr">
        <is>
          <t>300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50">
        <v>25420.6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50">
        <v>25420.6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50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50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08" sId="2" ref="A450:XFD450" action="deleteRow">
    <rfmt sheetId="2" xfDxf="1" sqref="A450:XFD45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50" t="inlineStr">
        <is>
          <t>Иные выплаты населению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5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5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50" t="inlineStr">
        <is>
          <t>1006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5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50" t="inlineStr">
        <is>
          <t>360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50">
        <v>25420.6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50">
        <v>25420.6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50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50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09" sId="2" ref="A450:XFD450" action="deleteRow">
    <rfmt sheetId="2" xfDxf="1" sqref="A450:XFD45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50" t="inlineStr">
        <is>
          <t>Предоставление субсидий бюджетным, автономным учреждениям и иным некоммерческим организациям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5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5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50" t="inlineStr">
        <is>
          <t>1006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5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50" t="inlineStr">
        <is>
          <t>600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50">
        <v>127677.1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50">
        <v>76838.600000000006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50">
        <v>50838.5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50">
        <v>0.6018197468457539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10" sId="2" ref="A450:XFD450" action="deleteRow">
    <rfmt sheetId="2" xfDxf="1" sqref="A450:XFD45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50" t="inlineStr">
        <is>
          <t>Субсидии некоммерческим организациям (за исключением государственных (муниципальных) учреждений)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5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5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50" t="inlineStr">
        <is>
          <t>1006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5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50" t="inlineStr">
        <is>
          <t>630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50">
        <v>127677.1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50">
        <v>76838.600000000006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50">
        <v>50838.5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50">
        <v>0.6018197468457539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11" sId="2" ref="A450:XFD450" action="deleteRow">
    <rfmt sheetId="2" xfDxf="1" sqref="A450:XFD45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50" t="inlineStr">
        <is>
          <t>Субсидии (гранты в форме субсидий), не подлежащие казначейскому сопровождению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5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5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50" t="inlineStr">
        <is>
          <t>1006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5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50" t="inlineStr">
        <is>
          <t>633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50">
        <v>127677.1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50">
        <v>76838.600000000006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50">
        <v>50838.5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50">
        <v>0.6018197468457539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12" sId="2" ref="A439:XFD439" action="deleteRow">
    <rfmt sheetId="2" xfDxf="1" sqref="A439:XFD43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39" t="inlineStr">
        <is>
    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3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3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39" t="inlineStr">
        <is>
          <t>1004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3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39" t="inlineStr">
        <is>
          <t>100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39">
        <v>53.8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39">
        <v>51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39">
        <v>2.7999999999999972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39">
        <v>0.94795539033457255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13" sId="2" ref="A439:XFD439" action="deleteRow">
    <rfmt sheetId="2" xfDxf="1" sqref="A439:XFD43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39" t="inlineStr">
        <is>
          <t>Расходы на выплаты персоналу казенных учреждений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3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3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39" t="inlineStr">
        <is>
          <t>1004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3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39" t="inlineStr">
        <is>
          <t>110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39">
        <v>53.8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39">
        <v>51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39">
        <v>2.7999999999999972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39">
        <v>0.94795539033457255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14" sId="2" ref="A439:XFD439" action="deleteRow">
    <rfmt sheetId="2" xfDxf="1" sqref="A439:XFD43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39" t="inlineStr">
        <is>
          <t>Фонд оплаты труда учреждений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3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3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39" t="inlineStr">
        <is>
          <t>1004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3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39" t="inlineStr">
        <is>
          <t>111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39">
        <v>41.3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39">
        <v>39.200000000000003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39">
        <v>2.0999999999999943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39">
        <v>0.94915254237288149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15" sId="2" ref="A439:XFD439" action="deleteRow">
    <rfmt sheetId="2" xfDxf="1" sqref="A439:XFD43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39" t="inlineStr">
        <is>
          <t xml:space="preserve">Взносы по обязательному социальному страхованию на выплаты по оплате труда работников и иные выплаты работникам учреждений 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3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3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39" t="inlineStr">
        <is>
          <t>1004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3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39" t="inlineStr">
        <is>
          <t>119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39">
        <v>12.5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39">
        <v>11.8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39">
        <v>0.69999999999999929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39">
        <v>0.94400000000000006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16" sId="2" ref="A439:XFD439" action="deleteRow">
    <rfmt sheetId="2" xfDxf="1" sqref="A439:XFD43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39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3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3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39" t="inlineStr">
        <is>
          <t>1004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3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39" t="inlineStr">
        <is>
          <t>200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39">
        <v>44204.5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39">
        <v>2941.4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39">
        <v>41263.1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39">
        <v>6.6540736802814193E-2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17" sId="2" ref="A439:XFD439" action="deleteRow">
    <rfmt sheetId="2" xfDxf="1" sqref="A439:XFD43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39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3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3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39" t="inlineStr">
        <is>
          <t>1004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3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39" t="inlineStr">
        <is>
          <t>240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39">
        <v>44204.5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39">
        <v>2941.4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39">
        <v>41263.1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39">
        <v>6.6540736802814193E-2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18" sId="2" ref="A439:XFD439" action="deleteRow">
    <rfmt sheetId="2" xfDxf="1" sqref="A439:XFD43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39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3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3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39" t="inlineStr">
        <is>
          <t>1004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3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39" t="inlineStr">
        <is>
          <t>244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39">
        <v>44204.5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39">
        <v>2941.4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39">
        <v>41263.1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39">
        <v>6.6540736802814193E-2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19" sId="2" ref="A439:XFD439" action="deleteRow">
    <rfmt sheetId="2" xfDxf="1" sqref="A439:XFD43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39" t="inlineStr">
        <is>
          <t>Социальное обеспечение и иные выплаты населению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3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3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39" t="inlineStr">
        <is>
          <t>1004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3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39" t="inlineStr">
        <is>
          <t>300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39">
        <v>5379.7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39">
        <v>1581.3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39">
        <v>3798.3999999999996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39">
        <v>0.29393832369834749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20" sId="2" ref="A439:XFD439" action="deleteRow">
    <rfmt sheetId="2" xfDxf="1" sqref="A439:XFD43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39" t="inlineStr">
        <is>
          <t>Социальные выплаты гражданам, кроме публичных нормативных социальных выплат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3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3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39" t="inlineStr">
        <is>
          <t>1004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3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39" t="inlineStr">
        <is>
          <t>320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39">
        <v>5379.7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39">
        <v>1581.3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39">
        <v>3798.3999999999996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39">
        <v>0.29393832369834749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21" sId="2" ref="A439:XFD439" action="deleteRow">
    <rfmt sheetId="2" xfDxf="1" sqref="A439:XFD43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39" t="inlineStr">
        <is>
          <t>Пособия, компенсации и иные социальные выплаты гражданам, кроме публичных нормативных обязательств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3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3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39" t="inlineStr">
        <is>
          <t>1004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3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39" t="inlineStr">
        <is>
          <t>323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39">
        <v>5379.7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39">
        <v>1581.3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39">
        <v>3798.3999999999996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39">
        <v>0.29393832369834749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22" sId="2" ref="A419:XFD419" action="deleteRow">
    <rfmt sheetId="2" xfDxf="1" sqref="A419:XFD41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19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1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1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19" t="inlineStr">
        <is>
          <t>1003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1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19" t="inlineStr">
        <is>
          <t>200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19">
        <v>8361.4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19">
        <v>4192.2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19">
        <v>4169.2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19">
        <v>0.5013753677613797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23" sId="2" ref="A419:XFD419" action="deleteRow">
    <rfmt sheetId="2" xfDxf="1" sqref="A419:XFD41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19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1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1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19" t="inlineStr">
        <is>
          <t>1003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1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19" t="inlineStr">
        <is>
          <t>240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19">
        <v>8361.4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19">
        <v>4192.2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19">
        <v>4169.2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19">
        <v>0.5013753677613797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24" sId="2" ref="A419:XFD419" action="deleteRow">
    <rfmt sheetId="2" xfDxf="1" sqref="A419:XFD41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19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1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1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19" t="inlineStr">
        <is>
          <t>1003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1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19" t="inlineStr">
        <is>
          <t>244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19">
        <v>8361.4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19">
        <v>4192.2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19">
        <v>4169.2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19">
        <v>0.5013753677613797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25" sId="2" ref="A419:XFD419" action="deleteRow">
    <rfmt sheetId="2" xfDxf="1" sqref="A419:XFD41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19" t="inlineStr">
        <is>
          <t>Социальное обеспечение и иные выплаты населению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1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1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19" t="inlineStr">
        <is>
          <t>1003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1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19" t="inlineStr">
        <is>
          <t>300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19">
        <v>712906.5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19">
        <v>615495.50000000012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19">
        <v>97410.999999999884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19">
        <v>0.86336076329785194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26" sId="2" ref="A419:XFD419" action="deleteRow">
    <rfmt sheetId="2" xfDxf="1" sqref="A419:XFD41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19" t="inlineStr">
        <is>
          <t>Публичные нормативные социальные выплаты гражданам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1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1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19" t="inlineStr">
        <is>
          <t>1003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1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19" t="inlineStr">
        <is>
          <t>310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19">
        <v>3722.5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19">
        <v>3373.4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19">
        <v>349.09999999999991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19">
        <v>0.90621893888515781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27" sId="2" ref="A419:XFD419" action="deleteRow">
    <rfmt sheetId="2" xfDxf="1" sqref="A419:XFD41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19" t="inlineStr">
        <is>
          <t>Пособия, компенсации, меры социальной поддержки по публичным нормативным обязательствам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1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1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19" t="inlineStr">
        <is>
          <t>1003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1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19" t="inlineStr">
        <is>
          <t>313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19">
        <v>3722.5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19">
        <v>3373.4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19">
        <v>349.09999999999991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19">
        <v>0.90621893888515781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28" sId="2" ref="A419:XFD419" action="deleteRow">
    <rfmt sheetId="2" xfDxf="1" sqref="A419:XFD41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19" t="inlineStr">
        <is>
          <t>Социальные выплаты гражданам, кроме публичных нормативных социальных выплат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1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1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19" t="inlineStr">
        <is>
          <t>1003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1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19" t="inlineStr">
        <is>
          <t>320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19">
        <v>708260.8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19">
        <v>611356.30000000005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19">
        <v>96904.5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19">
        <v>0.86317963665361686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29" sId="2" ref="A419:XFD419" action="deleteRow">
    <rfmt sheetId="2" xfDxf="1" sqref="A419:XFD41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19" t="inlineStr">
        <is>
          <t>Пособия, компенсации и иные социальные выплаты гражданам, кроме публичных нормативных обязательств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1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1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19" t="inlineStr">
        <is>
          <t>1003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1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19" t="inlineStr">
        <is>
          <t>321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19">
        <v>541677.69999999995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19">
        <v>457513.2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19">
        <v>84164.499999999942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19">
        <v>0.84462254953452953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30" sId="2" ref="A419:XFD419" action="deleteRow">
    <rfmt sheetId="2" xfDxf="1" sqref="A419:XFD41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19" t="inlineStr">
        <is>
          <t>Субсидии гражданам на приобретение жилья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1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1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19" t="inlineStr">
        <is>
          <t>1003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1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19" t="inlineStr">
        <is>
          <t>322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19">
        <v>33132.300000000003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19">
        <v>33132.300000000003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19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19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31" sId="2" ref="A419:XFD419" action="deleteRow">
    <rfmt sheetId="2" xfDxf="1" sqref="A419:XFD41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19" t="inlineStr">
        <is>
          <t>Приобретение товаров, работ, услуг в пользу граждан в целях их социального обеспечения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1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1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19" t="inlineStr">
        <is>
          <t>1003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1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19" t="inlineStr">
        <is>
          <t>323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19">
        <v>133450.79999999999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19">
        <v>120710.8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19">
        <v>12739.999999999985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19">
        <v>0.90453410545309587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32" sId="2" ref="A419:XFD419" action="deleteRow">
    <rfmt sheetId="2" xfDxf="1" sqref="A419:XFD41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19" t="inlineStr">
        <is>
          <t>Стипендии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1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1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19" t="inlineStr">
        <is>
          <t>1003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1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19" t="inlineStr">
        <is>
          <t>340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19">
        <v>923.2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19">
        <v>765.8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19">
        <v>157.40000000000009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19">
        <v>0.82950606585788556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33" sId="2" ref="A419:XFD419" action="deleteRow">
    <rfmt sheetId="2" xfDxf="1" sqref="A419:XFD41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19" t="inlineStr">
        <is>
          <t>Предоставление субсидий бюджетным, автономным учреждениям и иным некоммерческим организациям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1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1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19" t="inlineStr">
        <is>
          <t>1003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1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19" t="inlineStr">
        <is>
          <t>600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19">
        <v>571057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19">
        <v>378277.10000000003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19">
        <v>192779.89999999997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19">
        <v>0.66241566078342451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34" sId="2" ref="A419:XFD419" action="deleteRow">
    <rfmt sheetId="2" xfDxf="1" sqref="A419:XFD41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19" t="inlineStr">
        <is>
          <t>Субсидии бюджетным учреждениям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1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1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19" t="inlineStr">
        <is>
          <t>1003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1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19" t="inlineStr">
        <is>
          <t>610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19">
        <v>546162.1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19">
        <v>361155.2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19">
        <v>185006.89999999997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19">
        <v>0.66126009109749662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35" sId="2" ref="A419:XFD419" action="deleteRow">
    <rfmt sheetId="2" xfDxf="1" sqref="A419:XFD41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19" t="inlineStr">
        <is>
          <t>Субсидии бюджетным учреждениям на иные цели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1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1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19" t="inlineStr">
        <is>
          <t>1003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1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19" t="inlineStr">
        <is>
          <t>612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19">
        <v>546162.1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19">
        <v>361155.2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19">
        <v>185006.89999999997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19">
        <v>0.66126009109749662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36" sId="2" ref="A419:XFD419" action="deleteRow">
    <rfmt sheetId="2" xfDxf="1" sqref="A419:XFD41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19" t="inlineStr">
        <is>
          <t>Субсидии автономным учреждениям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1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1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19" t="inlineStr">
        <is>
          <t>1003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1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19" t="inlineStr">
        <is>
          <t>620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19">
        <v>24894.9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19">
        <v>17121.900000000001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19">
        <v>7773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19">
        <v>0.68776737404046617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37" sId="2" ref="A419:XFD419" action="deleteRow">
    <rfmt sheetId="2" xfDxf="1" sqref="A419:XFD41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19" t="inlineStr">
        <is>
          <t>Субсидии автономным учреждениям на иные цели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1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1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19" t="inlineStr">
        <is>
          <t>1003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1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19" t="inlineStr">
        <is>
          <t>622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19">
        <v>24894.9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19">
        <v>17121.900000000001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19">
        <v>7773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19">
        <v>0.68776737404046617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38" sId="2" ref="A419:XFD419" action="deleteRow">
    <rfmt sheetId="2" xfDxf="1" sqref="A419:XFD41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19" t="inlineStr">
        <is>
          <t>Иные бюджетные ассигнования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1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1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19" t="inlineStr">
        <is>
          <t>1003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1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19" t="inlineStr">
        <is>
          <t>800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19">
        <v>6516.8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19">
        <v>5339.7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19">
        <v>1177.1000000000004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19">
        <v>0.81937453965136253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39" sId="2" ref="A419:XFD419" action="deleteRow">
    <rfmt sheetId="2" xfDxf="1" sqref="A419:XFD41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19" t="inlineStr">
        <is>
      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1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1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19" t="inlineStr">
        <is>
          <t>1003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1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19" t="inlineStr">
        <is>
          <t>810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19">
        <v>6516.8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19">
        <v>5339.7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19">
        <v>1177.1000000000004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19">
        <v>0.81937453965136253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40" sId="2" ref="A419:XFD419" action="deleteRow">
    <rfmt sheetId="2" xfDxf="1" sqref="A419:XFD41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19" t="inlineStr">
        <is>
      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1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1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19" t="inlineStr">
        <is>
          <t>1003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1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19" t="inlineStr">
        <is>
          <t>811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19">
        <v>6516.8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19">
        <v>5339.7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19">
        <v>1177.1000000000004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19">
        <v>0.81937453965136253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41" sId="2" ref="A410:XFD410" action="deleteRow">
    <rfmt sheetId="2" xfDxf="1" sqref="A410:XFD41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10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1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1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10" t="inlineStr">
        <is>
          <t>1001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1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10" t="inlineStr">
        <is>
          <t>200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10">
        <v>339.6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10">
        <v>251.9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10">
        <v>87.700000000000017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10">
        <v>0.74175500588928145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42" sId="2" ref="A410:XFD410" action="deleteRow">
    <rfmt sheetId="2" xfDxf="1" sqref="A410:XFD41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10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1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1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10" t="inlineStr">
        <is>
          <t>1001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1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10" t="inlineStr">
        <is>
          <t>240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10">
        <v>339.6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10">
        <v>251.9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10">
        <v>87.700000000000017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10">
        <v>0.74175500588928145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43" sId="2" ref="A410:XFD410" action="deleteRow">
    <rfmt sheetId="2" xfDxf="1" sqref="A410:XFD41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10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1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1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10" t="inlineStr">
        <is>
          <t>1001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1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10" t="inlineStr">
        <is>
          <t>244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10">
        <v>339.6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10">
        <v>251.9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10">
        <v>87.700000000000017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10">
        <v>0.74175500588928145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44" sId="2" ref="A410:XFD410" action="deleteRow">
    <rfmt sheetId="2" xfDxf="1" sqref="A410:XFD41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10" t="inlineStr">
        <is>
          <t>Социальное обеспечение и иные выплаты населению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1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1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10" t="inlineStr">
        <is>
          <t>1001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1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10" t="inlineStr">
        <is>
          <t>300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10">
        <v>52069.4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10">
        <v>42504.799999999996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10">
        <v>9564.6000000000058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10">
        <v>0.81631053939549902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45" sId="2" ref="A410:XFD410" action="deleteRow">
    <rfmt sheetId="2" xfDxf="1" sqref="A410:XFD41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10" t="inlineStr">
        <is>
          <t>Публичные нормативные социальные выплаты гражданам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1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1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10" t="inlineStr">
        <is>
          <t>1001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1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10" t="inlineStr">
        <is>
          <t>310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10">
        <v>51309.4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10">
        <v>41832.6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10">
        <v>9476.8000000000029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10">
        <v>0.81530090003001399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46" sId="2" ref="A410:XFD410" action="deleteRow">
    <rfmt sheetId="2" xfDxf="1" sqref="A410:XFD41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10" t="inlineStr">
        <is>
          <t>Иные пенсии, социальные доплаты к пенсиям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1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1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10" t="inlineStr">
        <is>
          <t>1001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1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10" t="inlineStr">
        <is>
          <t>312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10">
        <v>51309.4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10">
        <v>41832.6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10">
        <v>9476.8000000000029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10">
        <v>0.81530090003001399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47" sId="2" ref="A410:XFD410" action="deleteRow">
    <rfmt sheetId="2" xfDxf="1" sqref="A410:XFD41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10" t="inlineStr">
        <is>
          <t>Социальные выплаты гражданам, кроме публичных нормативных социальных выплат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1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1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10" t="inlineStr">
        <is>
          <t>1001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1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10" t="inlineStr">
        <is>
          <t>320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10">
        <v>760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10">
        <v>672.2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10">
        <v>87.799999999999955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10">
        <v>0.88447368421052641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48" sId="2" ref="A410:XFD410" action="deleteRow">
    <rfmt sheetId="2" xfDxf="1" sqref="A410:XFD41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10" t="inlineStr">
        <is>
          <t>Пособия, компенсации и иные социальные выплаты гражданам, кроме публичных нормативных обязательств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1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1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10" t="inlineStr">
        <is>
          <t>1001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1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10" t="inlineStr">
        <is>
          <t>321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10">
        <v>760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10">
        <v>672.2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10">
        <v>87.799999999999955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10">
        <v>0.88447368421052641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49" sId="2" ref="A389:XFD389" action="deleteRow">
    <rfmt sheetId="2" xfDxf="1" sqref="A389:XFD38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89" t="inlineStr">
        <is>
    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8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8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89" t="inlineStr">
        <is>
          <t>0804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8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89" t="inlineStr">
        <is>
          <t>100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89">
        <v>225853.2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89">
        <v>221045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89">
        <v>4808.2000000000116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89">
        <v>0.97871095029868949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50" sId="2" ref="A389:XFD389" action="deleteRow">
    <rfmt sheetId="2" xfDxf="1" sqref="A389:XFD38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89" t="inlineStr">
        <is>
          <t>Расходы на выплаты персоналу казенных учреждений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8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8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89" t="inlineStr">
        <is>
          <t>0804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8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89" t="inlineStr">
        <is>
          <t>110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89">
        <v>187236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89">
        <v>186572.6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89">
        <v>663.39999999999418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89">
        <v>0.9964568779508215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51" sId="2" ref="A389:XFD389" action="deleteRow">
    <rfmt sheetId="2" xfDxf="1" sqref="A389:XFD38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89" t="inlineStr">
        <is>
          <t>Фонд оплаты труда учреждений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8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8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89" t="inlineStr">
        <is>
          <t>0804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8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89" t="inlineStr">
        <is>
          <t>111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89">
        <v>140679.79999999999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89">
        <v>140626.4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89">
        <v>53.399999999994179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89">
        <v>0.99962041458688455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52" sId="2" ref="A389:XFD389" action="deleteRow">
    <rfmt sheetId="2" xfDxf="1" sqref="A389:XFD38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89" t="inlineStr">
        <is>
          <t>Иные выплаты персоналу учреждений, за исключением фонда оплаты труда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8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8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89" t="inlineStr">
        <is>
          <t>0804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8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89" t="inlineStr">
        <is>
          <t>112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89">
        <v>5557.4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89">
        <v>5188.1000000000004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89">
        <v>369.29999999999927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89">
        <v>0.93354806204340168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53" sId="2" ref="A389:XFD389" action="deleteRow">
    <rfmt sheetId="2" xfDxf="1" sqref="A389:XFD389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389" t="inlineStr">
        <is>
          <t xml:space="preserve">Взносы по обязательному социальному страхованию на выплаты по оплате труда работников и иные выплаты работникам учреждений 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89">
        <v>200</v>
      </nc>
      <ndxf>
        <font>
          <b val="0"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89" t="inlineStr">
        <is>
          <t>000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89" t="inlineStr">
        <is>
          <t>0804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89" t="inlineStr">
        <is>
          <t>00 0 00 00000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89" t="inlineStr">
        <is>
          <t>119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89">
        <v>40998.800000000003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89">
        <v>40758.1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89">
        <v>240.70000000000437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89">
        <v>0.99412909646135972</v>
      </nc>
      <ndxf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54" sId="2" ref="A389:XFD389" action="deleteRow">
    <rfmt sheetId="2" xfDxf="1" sqref="A389:XFD389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389" t="inlineStr">
        <is>
          <t>Расходы на выплаты персоналу государственных (муниципальных) органов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8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8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89" t="inlineStr">
        <is>
          <t>0804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8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89" t="inlineStr">
        <is>
          <t>120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89">
        <v>38617.199999999997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89">
        <v>34472.400000000001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89">
        <v>4144.7999999999956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89">
        <v>0.89266958764488369</v>
      </nc>
      <ndxf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55" sId="2" ref="A389:XFD389" action="deleteRow">
    <rfmt sheetId="2" xfDxf="1" sqref="A389:XFD389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389" t="inlineStr">
        <is>
          <t>Фонд оплаты труда государственных (муниципальных) органов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89">
        <v>200</v>
      </nc>
      <ndxf>
        <font>
          <b val="0"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89" t="inlineStr">
        <is>
          <t>000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89" t="inlineStr">
        <is>
          <t>0804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89" t="inlineStr">
        <is>
          <t>00 0 00 00000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89" t="inlineStr">
        <is>
          <t>121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89">
        <v>29429.3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89">
        <v>26349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89">
        <v>3080.2999999999993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89">
        <v>0.89533220294060678</v>
      </nc>
      <ndxf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56" sId="2" ref="A389:XFD389" action="deleteRow">
    <rfmt sheetId="2" xfDxf="1" sqref="A389:XFD389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389" t="inlineStr">
        <is>
          <t>Иные выплаты персоналу государственных (муниципальных) органов, за исключением фонда оплаты труда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89">
        <v>200</v>
      </nc>
      <ndxf>
        <font>
          <b val="0"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89" t="inlineStr">
        <is>
          <t>000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89" t="inlineStr">
        <is>
          <t>0804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89" t="inlineStr">
        <is>
          <t>00 0 00 00000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89" t="inlineStr">
        <is>
          <t>122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89">
        <v>1290.3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89">
        <v>933.1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89">
        <v>357.19999999999993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89">
        <v>0.72316515539021942</v>
      </nc>
      <ndxf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57" sId="2" ref="A389:XFD389" action="deleteRow">
    <rfmt sheetId="2" xfDxf="1" sqref="A389:XFD38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89" t="inlineStr">
        <is>
      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8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8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89" t="inlineStr">
        <is>
          <t>0804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8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89" t="inlineStr">
        <is>
          <t>129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89">
        <v>7897.6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89">
        <v>7190.3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89">
        <v>707.30000000000018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89">
        <v>0.91044114667747167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58" sId="2" ref="A389:XFD389" action="deleteRow">
    <rfmt sheetId="2" xfDxf="1" sqref="A389:XFD38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89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8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8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89" t="inlineStr">
        <is>
          <t>0804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8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89" t="inlineStr">
        <is>
          <t>200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89">
        <v>12146.699999999999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89">
        <v>8486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89">
        <v>3660.6999999999989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89">
        <v>0.69862596425366563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59" sId="2" ref="A389:XFD389" action="deleteRow">
    <rfmt sheetId="2" xfDxf="1" sqref="A389:XFD38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89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8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8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89" t="inlineStr">
        <is>
          <t>0804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8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89" t="inlineStr">
        <is>
          <t>240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89">
        <v>12146.699999999999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89">
        <v>8486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89">
        <v>3660.6999999999989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89">
        <v>0.69862596425366563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60" sId="2" ref="A389:XFD389" action="deleteRow">
    <rfmt sheetId="2" xfDxf="1" sqref="A389:XFD38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89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8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8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89" t="inlineStr">
        <is>
          <t>0804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8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89" t="inlineStr">
        <is>
          <t>244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89">
        <v>11156.8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89">
        <v>7754.7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89">
        <v>3402.0999999999995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89">
        <v>0.69506489315932884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61" sId="2" ref="A389:XFD389" action="deleteRow">
    <rfmt sheetId="2" xfDxf="1" sqref="A389:XFD38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89" t="inlineStr">
        <is>
          <t>Закупка энергетических ресурсов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8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8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89" t="inlineStr">
        <is>
          <t>0804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8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89" t="inlineStr">
        <is>
          <t>247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89">
        <v>989.9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89">
        <v>731.3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89">
        <v>258.60000000000002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89">
        <v>0.73876149105970301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62" sId="2" ref="A389:XFD389" action="deleteRow">
    <rfmt sheetId="2" xfDxf="1" sqref="A389:XFD38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89" t="inlineStr">
        <is>
          <t>Социальное обеспечение и иные выплаты населению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8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8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89" t="inlineStr">
        <is>
          <t>0804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8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89" t="inlineStr">
        <is>
          <t>300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89">
        <v>520.9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89">
        <v>498.8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89">
        <v>22.099999999999966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89">
        <v>0.95757343060088318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63" sId="2" ref="A389:XFD389" action="deleteRow">
    <rfmt sheetId="2" xfDxf="1" sqref="A389:XFD38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89" t="inlineStr">
        <is>
          <t>Социальные выплаты гражданам, кроме публичных нормативных социальных выплат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8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8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89" t="inlineStr">
        <is>
          <t>0804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8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89" t="inlineStr">
        <is>
          <t>320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89">
        <v>520.9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89">
        <v>498.8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89">
        <v>22.099999999999966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89">
        <v>0.95757343060088318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64" sId="2" ref="A389:XFD389" action="deleteRow">
    <rfmt sheetId="2" xfDxf="1" sqref="A389:XFD38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89" t="inlineStr">
        <is>
          <t>Пособия, компенсации и иные социальные выплаты гражданам, кроме публичных нормативных обязательств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8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8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89" t="inlineStr">
        <is>
          <t>0804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8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89" t="inlineStr">
        <is>
          <t>321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89">
        <v>520.9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89">
        <v>498.8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89">
        <v>22.099999999999966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89">
        <v>0.95757343060088318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65" sId="2" ref="A389:XFD389" action="deleteRow">
    <rfmt sheetId="2" xfDxf="1" sqref="A389:XFD38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89" t="inlineStr">
        <is>
          <t>Капитальные вложения в объекты государственной (муниципальной) собственности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8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8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89" t="inlineStr">
        <is>
          <t>0804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8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89" t="inlineStr">
        <is>
          <t>400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89">
        <v>93112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89">
        <v>30581.7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89">
        <v>62530.3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89">
        <v>0.32843994329409743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66" sId="2" ref="A389:XFD389" action="deleteRow">
    <rfmt sheetId="2" xfDxf="1" sqref="A389:XFD38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89" t="inlineStr">
        <is>
          <t>Бюджетные инвестиции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8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8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89" t="inlineStr">
        <is>
          <t>0804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8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89" t="inlineStr">
        <is>
          <t>410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89">
        <v>93112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89">
        <v>30581.7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89">
        <v>62530.3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89">
        <v>0.32843994329409743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67" sId="2" ref="A389:XFD389" action="deleteRow">
    <rfmt sheetId="2" xfDxf="1" sqref="A389:XFD38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89" t="inlineStr">
        <is>
          <t>Бюджетные инвестиции в объекты капитального строительства государственной (муниципальной) собственности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8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8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89" t="inlineStr">
        <is>
          <t>0804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8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89" t="inlineStr">
        <is>
          <t>414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89">
        <v>93112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89">
        <v>30581.7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89">
        <v>62530.3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89">
        <v>0.32843994329409743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68" sId="2" ref="A381:XFD381" action="deleteRow">
    <rfmt sheetId="2" xfDxf="1" sqref="A381:XFD38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81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8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8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81" t="inlineStr">
        <is>
          <t>0801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8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81" t="inlineStr">
        <is>
          <t>200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81">
        <v>87909.6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81">
        <v>1316.1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81">
        <v>86593.5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81">
        <v>1.4971061181031422E-2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69" sId="2" ref="A381:XFD381" action="deleteRow">
    <rfmt sheetId="2" xfDxf="1" sqref="A381:XFD38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81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8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8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81" t="inlineStr">
        <is>
          <t>0801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8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81" t="inlineStr">
        <is>
          <t>240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81">
        <v>87909.6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81">
        <v>1316.1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81">
        <v>86593.5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81">
        <v>1.4971061181031422E-2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70" sId="2" ref="A381:XFD381" action="deleteRow">
    <rfmt sheetId="2" xfDxf="1" sqref="A381:XFD38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81" t="inlineStr">
        <is>
          <t>Закупка товаров, работ, услуг в целях капитального ремонта государственного (муниципального) имущества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8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8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81" t="inlineStr">
        <is>
          <t>0801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8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81" t="inlineStr">
        <is>
          <t>243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81">
        <v>87909.6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81">
        <v>1316.1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81">
        <v>86593.5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81">
        <v>1.4971061181031422E-2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71" sId="2" ref="A381:XFD381" action="deleteRow">
    <rfmt sheetId="2" xfDxf="1" sqref="A381:XFD38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81" t="inlineStr">
        <is>
          <t>Предоставление субсидий бюджетным, автономным учреждениям и иным некоммерческим организациям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8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8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81" t="inlineStr">
        <is>
          <t>0801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8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81" t="inlineStr">
        <is>
          <t>600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81">
        <v>707255.4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81">
        <v>647653.6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81">
        <v>59601.800000000047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81">
        <v>0.91572803827301985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72" sId="2" ref="A381:XFD381" action="deleteRow">
    <rfmt sheetId="2" xfDxf="1" sqref="A381:XFD38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81" t="inlineStr">
        <is>
          <t>Субсидии бюджетным учреждениям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8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8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81" t="inlineStr">
        <is>
          <t>0801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8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81" t="inlineStr">
        <is>
          <t>610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81">
        <v>707255.4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81">
        <v>647653.6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81">
        <v>59601.800000000047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81">
        <v>0.91572803827301985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73" sId="2" ref="A381:XFD381" action="deleteRow">
    <rfmt sheetId="2" xfDxf="1" sqref="A381:XFD38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81" t="inlineStr">
        <is>
      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8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8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81" t="inlineStr">
        <is>
          <t>0801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8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81" t="inlineStr">
        <is>
          <t>611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81">
        <v>686404.3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81">
        <v>630172.1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81">
        <v>56232.20000000007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81">
        <v>0.91807714491299064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74" sId="2" ref="A381:XFD381" action="deleteRow">
    <rfmt sheetId="2" xfDxf="1" sqref="A381:XFD38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81" t="inlineStr">
        <is>
          <t>Субсидии бюджетным учреждениям на иные цели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8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8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81" t="inlineStr">
        <is>
          <t>0801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8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81" t="inlineStr">
        <is>
          <t>612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81">
        <v>20851.099999999999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81">
        <v>17481.5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81">
        <v>3369.5999999999985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81">
        <v>0.83839701502558628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75" sId="2" ref="A349:XFD349" action="deleteRow">
    <rfmt sheetId="2" xfDxf="1" sqref="A349:XFD34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49" t="inlineStr">
        <is>
    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4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4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49" t="inlineStr">
        <is>
          <t>0709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4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49" t="inlineStr">
        <is>
          <t>100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49">
        <v>479491.6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49">
        <v>422074.4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49">
        <v>57417.199999999953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49">
        <v>0.88025400236417084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76" sId="2" ref="A349:XFD349" action="deleteRow">
    <rfmt sheetId="2" xfDxf="1" sqref="A349:XFD34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49" t="inlineStr">
        <is>
          <t>Расходы на выплаты персоналу казенных учреждений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4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4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49" t="inlineStr">
        <is>
          <t>0709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4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49" t="inlineStr">
        <is>
          <t>110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49">
        <v>310892.90000000002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49">
        <v>275554.3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49">
        <v>35338.600000000035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49">
        <v>0.88633191687555413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77" sId="2" ref="A349:XFD349" action="deleteRow">
    <rfmt sheetId="2" xfDxf="1" sqref="A349:XFD34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49" t="inlineStr">
        <is>
          <t>Фонд оплаты труда учреждений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4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4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49" t="inlineStr">
        <is>
          <t>0709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4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49" t="inlineStr">
        <is>
          <t>111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49">
        <v>231980.9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49">
        <v>208505.5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49">
        <v>23475.399999999994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49">
        <v>0.89880459986145411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78" sId="2" ref="A349:XFD349" action="deleteRow">
    <rfmt sheetId="2" xfDxf="1" sqref="A349:XFD34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49" t="inlineStr">
        <is>
          <t>Иные выплаты персоналу учреждений, за исключением фонда оплаты труда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4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4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49" t="inlineStr">
        <is>
          <t>0709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4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49" t="inlineStr">
        <is>
          <t>112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49">
        <v>9678.1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49">
        <v>6096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49">
        <v>3582.1000000000004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49">
        <v>0.62987569874252181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79" sId="2" ref="A349:XFD349" action="deleteRow">
    <rfmt sheetId="2" xfDxf="1" sqref="A349:XFD34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49" t="inlineStr">
        <is>
          <t>Иные выплаты учреждений привлекаемым лицам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4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4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49" t="inlineStr">
        <is>
          <t>0709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4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49" t="inlineStr">
        <is>
          <t>113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49">
        <v>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49">
        <v>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49">
        <v>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49">
        <v>0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80" sId="2" ref="A349:XFD349" action="deleteRow">
    <rfmt sheetId="2" xfDxf="1" sqref="A349:XFD34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49" t="inlineStr">
        <is>
          <t>Взносы по обязательному социальному страхованию на выплаты по оплате труда работников и иные выплаты работникам учреждений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4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4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49" t="inlineStr">
        <is>
          <t>0709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4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49" t="inlineStr">
        <is>
          <t>119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49">
        <v>69229.899999999994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49">
        <v>60952.800000000003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49">
        <v>8277.0999999999913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49">
        <v>0.88044038775153521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81" sId="2" ref="A349:XFD349" action="deleteRow">
    <rfmt sheetId="2" xfDxf="1" sqref="A349:XFD34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49" t="inlineStr">
        <is>
          <t>Расходы на выплаты персоналу государственных (муниципальных) органов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4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4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49" t="inlineStr">
        <is>
          <t>0709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4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49" t="inlineStr">
        <is>
          <t>120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49">
        <v>168598.69999999998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49">
        <v>146520.1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49">
        <v>22078.599999999977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49">
        <v>0.86904643985985675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82" sId="2" ref="A349:XFD349" action="deleteRow">
    <rfmt sheetId="2" xfDxf="1" sqref="A349:XFD34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49" t="inlineStr">
        <is>
          <t>Фонд оплаты труда государственных (муниципальных) органов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4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4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49" t="inlineStr">
        <is>
          <t>0709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4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49" t="inlineStr">
        <is>
          <t>121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49">
        <v>126731.9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49">
        <v>111200.4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49">
        <v>15531.5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49">
        <v>0.87744601004167067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83" sId="2" ref="A349:XFD349" action="deleteRow">
    <rfmt sheetId="2" xfDxf="1" sqref="A349:XFD34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49" t="inlineStr">
        <is>
          <t>Иные выплаты персоналу государственных (муниципальных) органов, за исключением фонда оплаты труда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4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4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49" t="inlineStr">
        <is>
          <t>0709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4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49" t="inlineStr">
        <is>
          <t>122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49">
        <v>5745.9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49">
        <v>3192.5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49">
        <v>2553.3999999999996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49">
        <v>0.5556135679353974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84" sId="2" ref="A349:XFD349" action="deleteRow">
    <rfmt sheetId="2" xfDxf="1" sqref="A349:XFD34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49" t="inlineStr">
        <is>
      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4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4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49" t="inlineStr">
        <is>
          <t>0709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4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49" t="inlineStr">
        <is>
          <t>123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49">
        <v>277.3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49">
        <v>266.5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49">
        <v>10.800000000000011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49">
        <v>0.96105301117922826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85" sId="2" ref="A349:XFD349" action="deleteRow">
    <rfmt sheetId="2" xfDxf="1" sqref="A349:XFD34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49" t="inlineStr">
        <is>
      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4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4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49" t="inlineStr">
        <is>
          <t>0709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4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49" t="inlineStr">
        <is>
          <t>129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49">
        <v>35843.599999999999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49">
        <v>31860.7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49">
        <v>3982.8999999999978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49">
        <v>0.88888113917128864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86" sId="2" ref="A349:XFD349" action="deleteRow">
    <rfmt sheetId="2" xfDxf="1" sqref="A349:XFD34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49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4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4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49" t="inlineStr">
        <is>
          <t>0709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4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49" t="inlineStr">
        <is>
          <t>200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49">
        <v>264366.2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49">
        <v>247678.7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49">
        <v>16687.5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49">
        <v>0.93687733151968744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87" sId="2" ref="A349:XFD349" action="deleteRow">
    <rfmt sheetId="2" xfDxf="1" sqref="A349:XFD34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49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4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4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49" t="inlineStr">
        <is>
          <t>0709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4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49" t="inlineStr">
        <is>
          <t>240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49">
        <v>264366.2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49">
        <v>247678.7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49">
        <v>16687.5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49">
        <v>0.93687733151968744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88" sId="2" ref="A349:XFD349" action="deleteRow">
    <rfmt sheetId="2" xfDxf="1" sqref="A349:XFD34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49" t="inlineStr">
        <is>
          <t>Закупка товаров, работ, услуг в целях капитального ремонта государственного (муниципального) имущества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4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4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49" t="inlineStr">
        <is>
          <t>0709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4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49" t="inlineStr">
        <is>
          <t>243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49">
        <v>1526.6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49">
        <v>586.20000000000005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49">
        <v>940.39999999999986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49">
        <v>0.38399056727368014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89" sId="2" ref="A349:XFD349" action="deleteRow">
    <rfmt sheetId="2" xfDxf="1" sqref="A349:XFD34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49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4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4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49" t="inlineStr">
        <is>
          <t>0709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4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49" t="inlineStr">
        <is>
          <t>244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49">
        <v>258974.4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49">
        <v>244178.8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49">
        <v>14795.600000000006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49">
        <v>0.94286848429806192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90" sId="2" ref="A349:XFD349" action="deleteRow">
    <rfmt sheetId="2" xfDxf="1" sqref="A349:XFD34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49" t="inlineStr">
        <is>
          <t>Закупка энергетических ресурсов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4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4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49" t="inlineStr">
        <is>
          <t>0709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4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49" t="inlineStr">
        <is>
          <t>247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49">
        <v>3865.2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49">
        <v>2913.7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49">
        <v>951.5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49">
        <v>0.7538290386008486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91" sId="2" ref="A349:XFD349" action="deleteRow">
    <rfmt sheetId="2" xfDxf="1" sqref="A349:XFD34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49" t="inlineStr">
        <is>
          <t>Социальное обеспечение и иные выплаты населению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4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4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49" t="inlineStr">
        <is>
          <t>0709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4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49" t="inlineStr">
        <is>
          <t>300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49">
        <v>20885.900000000001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49">
        <v>11834.7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49">
        <v>9051.2000000000007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49">
        <v>0.56663586438697877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92" sId="2" ref="A349:XFD349" action="deleteRow">
    <rfmt sheetId="2" xfDxf="1" sqref="A349:XFD34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49" t="inlineStr">
        <is>
          <t>Социальные выплаты гражданам, кроме публичных нормативных социальных выплат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4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4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49" t="inlineStr">
        <is>
          <t>0709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4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49" t="inlineStr">
        <is>
          <t>320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49">
        <v>20885.900000000001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49">
        <v>11834.7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49">
        <v>9051.2000000000007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49">
        <v>0.56663586438697877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93" sId="2" ref="A349:XFD349" action="deleteRow">
    <rfmt sheetId="2" xfDxf="1" sqref="A349:XFD34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49" t="inlineStr">
        <is>
          <t>Пособия, компенсации и иные социальные выплаты гражданам, кроме публичных нормативных обязательств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4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4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49" t="inlineStr">
        <is>
          <t>0709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4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49" t="inlineStr">
        <is>
          <t>321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49">
        <v>11752.9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49">
        <v>3636.1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49">
        <v>8116.7999999999993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49">
        <v>0.30937896178815444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94" sId="2" ref="A349:XFD349" action="deleteRow">
    <rfmt sheetId="2" xfDxf="1" sqref="A349:XFD34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49" t="inlineStr">
        <is>
          <t>Приобретение товаров, работ, услуг в пользу граждан в целях их социального обеспечения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4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4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49" t="inlineStr">
        <is>
          <t>0709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4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49" t="inlineStr">
        <is>
          <t>323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49">
        <v>9133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49">
        <v>8198.6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49">
        <v>934.39999999999964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49">
        <v>0.89768969670425935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95" sId="2" ref="A349:XFD349" action="deleteRow">
    <rfmt sheetId="2" xfDxf="1" sqref="A349:XFD34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49" t="inlineStr">
        <is>
          <t>Предоставление субсидий бюджетным, автономным учреждениям и иным некоммерческим организациям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4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4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49" t="inlineStr">
        <is>
          <t>0709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4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49" t="inlineStr">
        <is>
          <t>600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49">
        <v>95618.4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49">
        <v>74244.600000000006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49">
        <v>21373.799999999988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49">
        <v>0.77646770914384688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96" sId="2" ref="A349:XFD349" action="deleteRow">
    <rfmt sheetId="2" xfDxf="1" sqref="A349:XFD34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49" t="inlineStr">
        <is>
          <t>Субсидии бюджетным учреждениям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4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4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49" t="inlineStr">
        <is>
          <t>0709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4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49" t="inlineStr">
        <is>
          <t>610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49">
        <v>92932.9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49">
        <v>71988.5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49">
        <v>20944.399999999994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49">
        <v>0.77462879131071993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97" sId="2" ref="A349:XFD349" action="deleteRow">
    <rfmt sheetId="2" xfDxf="1" sqref="A349:XFD34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49" t="inlineStr">
        <is>
      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4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4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49" t="inlineStr">
        <is>
          <t>0709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4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49" t="inlineStr">
        <is>
          <t>611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49">
        <v>40859.199999999997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49">
        <v>32397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49">
        <v>8462.1999999999971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49">
        <v>0.79289364451580069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98" sId="2" ref="A349:XFD349" action="deleteRow">
    <rfmt sheetId="2" xfDxf="1" sqref="A349:XFD34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49" t="inlineStr">
        <is>
          <t>Субсидии бюджетным учреждениям на иные цели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4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4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49" t="inlineStr">
        <is>
          <t>0709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4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49" t="inlineStr">
        <is>
          <t>612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49">
        <v>52073.7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49">
        <v>39591.5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49">
        <v>12482.199999999997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49">
        <v>0.76029742461165617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99" sId="2" ref="A349:XFD349" action="deleteRow">
    <rfmt sheetId="2" xfDxf="1" sqref="A349:XFD34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49" t="inlineStr">
        <is>
          <t>Субсидии автономным учреждениям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4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4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49" t="inlineStr">
        <is>
          <t>0709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4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49" t="inlineStr">
        <is>
          <t>620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49">
        <v>2685.5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49">
        <v>2256.1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49">
        <v>429.40000000000009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49">
        <v>0.84010426363805624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00" sId="2" ref="A349:XFD349" action="deleteRow">
    <rfmt sheetId="2" xfDxf="1" sqref="A349:XFD34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49" t="inlineStr">
        <is>
          <t>Субсидии автономным учреждениям на иные цели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4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4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49" t="inlineStr">
        <is>
          <t>0709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4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49" t="inlineStr">
        <is>
          <t>622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49">
        <v>2685.5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49">
        <v>2256.1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49">
        <v>429.40000000000009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49">
        <v>0.84010426363805624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01" sId="2" ref="A349:XFD349" action="deleteRow">
    <rfmt sheetId="2" xfDxf="1" sqref="A349:XFD349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349" t="inlineStr">
        <is>
          <t>Иные бюджетные ассигнования</t>
        </is>
      </nc>
      <ndxf>
        <font>
          <b/>
          <sz val="11"/>
          <color theme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4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4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49" t="inlineStr">
        <is>
          <t>0709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4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49" t="inlineStr">
        <is>
          <t>800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49">
        <v>213.5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49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49">
        <v>213.5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49">
        <v>0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02" sId="2" ref="A349:XFD349" action="deleteRow">
    <rfmt sheetId="2" xfDxf="1" sqref="A349:XFD34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49" t="inlineStr">
        <is>
          <t>Уплата налогов, сборов и иных платежей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4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4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49" t="inlineStr">
        <is>
          <t>0709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4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49" t="inlineStr">
        <is>
          <t>850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49">
        <v>213.5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49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49">
        <v>213.5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49">
        <v>0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03" sId="2" ref="A349:XFD349" action="deleteRow">
    <rfmt sheetId="2" xfDxf="1" sqref="A349:XFD34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49" t="inlineStr">
        <is>
          <t>Уплата прочих налогов, сборов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4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4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49" t="inlineStr">
        <is>
          <t>0709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4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49" t="inlineStr">
        <is>
          <t>852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49">
        <v>40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49">
        <v>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49">
        <v>40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49">
        <v>0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04" sId="2" ref="A349:XFD349" action="deleteRow">
    <rfmt sheetId="2" xfDxf="1" sqref="A349:XFD34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49" t="inlineStr">
        <is>
          <t>Уплата иных платежей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4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4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49" t="inlineStr">
        <is>
          <t>0709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4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49" t="inlineStr">
        <is>
          <t>853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49">
        <v>173.5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49">
        <v>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49">
        <v>173.5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49">
        <v>0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05" sId="2" ref="A330:XFD330" action="deleteRow">
    <rfmt sheetId="2" xfDxf="1" sqref="A330:XFD33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30" t="inlineStr">
        <is>
    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3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3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30" t="inlineStr">
        <is>
          <t>0707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3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30" t="inlineStr">
        <is>
          <t>100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30">
        <v>41.3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30">
        <v>16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30">
        <v>25.299999999999997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30">
        <v>0.38740920096852305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06" sId="2" ref="A330:XFD330" action="deleteRow">
    <rfmt sheetId="2" xfDxf="1" sqref="A330:XFD33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30" t="inlineStr">
        <is>
          <t>Расходы на выплаты персоналу государственных (муниципальных) органов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3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3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30" t="inlineStr">
        <is>
          <t>0707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3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30" t="inlineStr">
        <is>
          <t>120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30">
        <v>41.3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30">
        <v>16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30">
        <v>25.299999999999997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30">
        <v>0.38740920096852305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07" sId="2" ref="A330:XFD330" action="deleteRow">
    <rfmt sheetId="2" xfDxf="1" sqref="A330:XFD33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30" t="inlineStr">
        <is>
      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3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3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30" t="inlineStr">
        <is>
          <t>0707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3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30" t="inlineStr">
        <is>
          <t>123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30">
        <v>41.3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30">
        <v>16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30">
        <v>25.299999999999997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30">
        <v>0.38740920096852305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08" sId="2" ref="A330:XFD330" action="deleteRow">
    <rfmt sheetId="2" xfDxf="1" sqref="A330:XFD33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30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3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3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30" t="inlineStr">
        <is>
          <t>0707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3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30" t="inlineStr">
        <is>
          <t>200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30">
        <v>10441.299999999999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30">
        <v>3608.7999999999997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30">
        <v>6832.5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30">
        <v>0.34562746018216123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09" sId="2" ref="A330:XFD330" action="deleteRow">
    <rfmt sheetId="2" xfDxf="1" sqref="A330:XFD33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30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3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3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30" t="inlineStr">
        <is>
          <t>0707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3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30" t="inlineStr">
        <is>
          <t>240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30">
        <v>10441.299999999999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30">
        <v>3608.7999999999997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30">
        <v>6832.5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30">
        <v>0.34562746018216123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10" sId="2" ref="A330:XFD330" action="deleteRow">
    <rfmt sheetId="2" xfDxf="1" sqref="A330:XFD33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30" t="inlineStr">
        <is>
          <t>Закупка товаров, работ, услуг в целях капитального ремонта государственного (муниципального) имущества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3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3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30" t="inlineStr">
        <is>
          <t>0707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3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30" t="inlineStr">
        <is>
          <t>243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30">
        <v>5648.2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30">
        <v>410.2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30">
        <v>5238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30">
        <v>7.2624907050033632E-2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11" sId="2" ref="A330:XFD330" action="deleteRow">
    <rfmt sheetId="2" xfDxf="1" sqref="A330:XFD33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30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3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3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30" t="inlineStr">
        <is>
          <t>0707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3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30" t="inlineStr">
        <is>
          <t>244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30">
        <v>4793.1000000000004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30">
        <v>3198.6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30">
        <v>1594.5000000000005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30">
        <v>0.66733429304625391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12" sId="2" ref="A330:XFD330" action="deleteRow">
    <rfmt sheetId="2" xfDxf="1" sqref="A330:XFD33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30" t="inlineStr">
        <is>
          <t>Социальное обеспечение и иные выплаты населению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3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3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30" t="inlineStr">
        <is>
          <t>0707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3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30" t="inlineStr">
        <is>
          <t>300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30">
        <v>6708.9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30">
        <v>4941.7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30">
        <v>1767.1999999999998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30">
        <v>0.73658871051886299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13" sId="2" ref="A330:XFD330" action="deleteRow">
    <rfmt sheetId="2" xfDxf="1" sqref="A330:XFD33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30" t="inlineStr">
        <is>
          <t>Стипендии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3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3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30" t="inlineStr">
        <is>
          <t>0707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3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30" t="inlineStr">
        <is>
          <t>340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30">
        <v>2587.5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30">
        <v>2012.5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30">
        <v>575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30">
        <v>0.77777777777777779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14" sId="2" ref="A330:XFD330" action="deleteRow">
    <rfmt sheetId="2" xfDxf="1" sqref="A330:XFD33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30" t="inlineStr">
        <is>
          <t>Премии и гранты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3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3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30" t="inlineStr">
        <is>
          <t>0707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3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30" t="inlineStr">
        <is>
          <t>350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30">
        <v>4121.3999999999996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30">
        <v>2929.2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30">
        <v>1192.1999999999998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30">
        <v>0.71072936380841467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15" sId="2" ref="A330:XFD330" action="deleteRow">
    <rfmt sheetId="2" xfDxf="1" sqref="A330:XFD33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30" t="inlineStr">
        <is>
          <t>Предоставление субсидий бюджетным, автономным учреждениям и иным некоммерческим организациям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3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3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30" t="inlineStr">
        <is>
          <t>0707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3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30" t="inlineStr">
        <is>
          <t>600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30">
        <v>141830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30">
        <v>104263.5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30">
        <v>37566.5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30">
        <v>0.7351300853134034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16" sId="2" ref="A330:XFD330" action="deleteRow">
    <rfmt sheetId="2" xfDxf="1" sqref="A330:XFD33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30" t="inlineStr">
        <is>
          <t>Субсидии бюджетным учреждениям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3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3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30" t="inlineStr">
        <is>
          <t>0707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3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30" t="inlineStr">
        <is>
          <t>610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30">
        <v>136741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30">
        <v>99512.5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30">
        <v>37228.5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30">
        <v>0.72774442193636146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17" sId="2" ref="A330:XFD330" action="deleteRow">
    <rfmt sheetId="2" xfDxf="1" sqref="A330:XFD33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30" t="inlineStr">
        <is>
      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3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3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30" t="inlineStr">
        <is>
          <t>0707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3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30" t="inlineStr">
        <is>
          <t>611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30">
        <v>119506.7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30">
        <v>89089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30">
        <v>30417.699999999997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30">
        <v>0.74547284796584623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18" sId="2" ref="A330:XFD330" action="deleteRow">
    <rfmt sheetId="2" xfDxf="1" sqref="A330:XFD33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30" t="inlineStr">
        <is>
          <t>Субсидии бюджетным учреждениям на иные цели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3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3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30" t="inlineStr">
        <is>
          <t>0707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3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30" t="inlineStr">
        <is>
          <t>612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30">
        <v>17234.3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30">
        <v>10423.5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30">
        <v>6810.7999999999993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30">
        <v>0.60481133553437039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19" sId="2" ref="A330:XFD330" action="deleteRow">
    <rfmt sheetId="2" xfDxf="1" sqref="A330:XFD33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30" t="inlineStr">
        <is>
          <t>Субсидии автономным учреждениям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3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3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30" t="inlineStr">
        <is>
          <t>0707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3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30" t="inlineStr">
        <is>
          <t>620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30">
        <v>768.7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30">
        <v>588.6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30">
        <v>180.10000000000002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30">
        <v>0.76570833875374011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20" sId="2" ref="A330:XFD330" action="deleteRow">
    <rfmt sheetId="2" xfDxf="1" sqref="A330:XFD33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30" t="inlineStr">
        <is>
          <t>Субсидии автономным учреждениям на иные цели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3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3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30" t="inlineStr">
        <is>
          <t>0707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3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30" t="inlineStr">
        <is>
          <t>622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30">
        <v>768.7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30">
        <v>588.6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30">
        <v>180.10000000000002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30">
        <v>0.76570833875374011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21" sId="2" ref="A330:XFD330" action="deleteRow">
    <rfmt sheetId="2" xfDxf="1" sqref="A330:XFD33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30" t="inlineStr">
        <is>
          <t>Субсидии некоммерческим организациям (за исключением государственных (муниципальных) учреждений)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3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3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30" t="inlineStr">
        <is>
          <t>0707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3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30" t="inlineStr">
        <is>
          <t>630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30">
        <v>4320.3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30">
        <v>4162.3999999999996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30">
        <v>157.90000000000055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30">
        <v>0.96345161215656305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22" sId="2" ref="A330:XFD330" action="deleteRow">
    <rfmt sheetId="2" xfDxf="1" sqref="A330:XFD33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30" t="inlineStr">
        <is>
          <t>Субсидии (гранты в форме субсидий), не подлежащие казначейскому сопровождению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3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3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30" t="inlineStr">
        <is>
          <t>0707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3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30" t="inlineStr">
        <is>
          <t>633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30">
        <v>4320.3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30">
        <v>4162.3999999999996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30">
        <v>157.90000000000055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30">
        <v>0.96345161215656305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23" sId="2" ref="A326:XFD326" action="deleteRow">
    <rfmt sheetId="2" xfDxf="1" sqref="A326:XFD326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326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sz val="11"/>
          <color theme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26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26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26" t="inlineStr">
        <is>
          <t>0705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26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26" t="inlineStr">
        <is>
          <t>200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26">
        <v>3430.7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26">
        <v>2865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26">
        <v>565.69999999999982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26">
        <v>0.8351065380243099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24" sId="2" ref="A326:XFD326" action="deleteRow">
    <rfmt sheetId="2" xfDxf="1" sqref="A326:XFD326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326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sz val="11"/>
          <color theme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26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26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26" t="inlineStr">
        <is>
          <t>0705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26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26" t="inlineStr">
        <is>
          <t>240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26">
        <v>3430.7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26">
        <v>2865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26">
        <v>565.69999999999982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26">
        <v>0.8351065380243099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25" sId="2" ref="A326:XFD326" action="deleteRow">
    <rfmt sheetId="2" xfDxf="1" sqref="A326:XFD326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326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26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26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26" t="inlineStr">
        <is>
          <t>0705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26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26" t="inlineStr">
        <is>
          <t>244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26">
        <v>3430.7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26">
        <v>2865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26">
        <v>565.69999999999982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26">
        <v>0.8351065380243099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26" sId="2" ref="A306:XFD306" action="deleteRow">
    <rfmt sheetId="2" xfDxf="1" sqref="A306:XFD306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306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sz val="11"/>
          <color theme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6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6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6" t="inlineStr">
        <is>
          <t>0703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6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6" t="inlineStr">
        <is>
          <t>200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6">
        <v>81005.2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6">
        <v>12365.8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6">
        <v>68639.399999999994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06">
        <v>0.15265439749546941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27" sId="2" ref="A306:XFD306" action="deleteRow">
    <rfmt sheetId="2" xfDxf="1" sqref="A306:XFD306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306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sz val="11"/>
          <color theme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6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6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6" t="inlineStr">
        <is>
          <t>0703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6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6" t="inlineStr">
        <is>
          <t>240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6">
        <v>81005.2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6">
        <v>12365.8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6">
        <v>68639.399999999994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06">
        <v>0.15265439749546941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28" sId="2" ref="A306:XFD306" action="deleteRow">
    <rfmt sheetId="2" xfDxf="1" sqref="A306:XFD306" start="0" length="0">
      <dxf>
        <font>
          <b/>
          <name val="Times New Roman"/>
          <scheme val="none"/>
        </font>
        <alignment vertical="center" wrapText="1" readingOrder="0"/>
      </dxf>
    </rfmt>
    <rcc rId="0" sId="2" s="1" dxf="1">
      <nc r="A306" t="inlineStr">
        <is>
          <t>Закупка товаров, работ, услуг в целях капитального ремонта государственного (муниципального) имущества</t>
        </is>
      </nc>
      <ndxf>
        <font>
          <b val="0"/>
          <sz val="11"/>
          <color theme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6">
        <v>200</v>
      </nc>
      <ndxf>
        <font>
          <b val="0"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6" t="inlineStr">
        <is>
          <t>000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6" t="inlineStr">
        <is>
          <t>0703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6" t="inlineStr">
        <is>
          <t>00 0 00 00000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6" t="inlineStr">
        <is>
          <t>243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6">
        <v>81005.2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6">
        <v>12365.8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6">
        <v>68639.399999999994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06">
        <v>0.15265439749546941</v>
      </nc>
      <ndxf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29" sId="2" ref="A306:XFD306" action="deleteRow">
    <rfmt sheetId="2" xfDxf="1" sqref="A306:XFD306" start="0" length="0">
      <dxf>
        <font>
          <b/>
          <name val="Times New Roman"/>
          <scheme val="none"/>
        </font>
        <alignment vertical="center" wrapText="1" readingOrder="0"/>
      </dxf>
    </rfmt>
    <rcc rId="0" sId="2" s="1" dxf="1">
      <nc r="A306" t="inlineStr">
        <is>
          <t>Предоставление субсидий бюджетным, автономным учреждениям и иным некоммерческим организациям</t>
        </is>
      </nc>
      <ndxf>
        <numFmt numFmtId="168" formatCode="?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6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6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6" t="inlineStr">
        <is>
          <t>0703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6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6" t="inlineStr">
        <is>
          <t>600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6">
        <v>1786889.3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6">
        <v>1418499.7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6">
        <v>368389.6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06">
        <v>0.79383748058707382</v>
      </nc>
      <ndxf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30" sId="2" ref="A306:XFD306" action="deleteRow">
    <rfmt sheetId="2" xfDxf="1" sqref="A306:XFD306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306" t="inlineStr">
        <is>
          <t>Субсидии бюджетным учреждениям</t>
        </is>
      </nc>
      <ndxf>
        <font>
          <b/>
          <sz val="11"/>
          <color theme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6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6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6" t="inlineStr">
        <is>
          <t>0703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6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6" t="inlineStr">
        <is>
          <t>610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6">
        <v>1505254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6">
        <v>1181118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6">
        <v>324136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06">
        <v>0.78466358501621658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31" sId="2" ref="A306:XFD306" action="deleteRow">
    <rfmt sheetId="2" xfDxf="1" sqref="A306:XFD306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306" t="inlineStr">
        <is>
      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      </is>
      </nc>
      <ndxf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6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6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6" t="inlineStr">
        <is>
          <t>0703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6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6" t="inlineStr">
        <is>
          <t>611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6">
        <v>1157991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6">
        <v>891745.9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6">
        <v>266245.09999999998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06">
        <v>0.77008016469903484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32" sId="2" ref="A306:XFD306" action="deleteRow">
    <rfmt sheetId="2" xfDxf="1" sqref="A306:XFD306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306" t="inlineStr">
        <is>
          <t>Субсидии бюджетным учреждениям на иные цели</t>
        </is>
      </nc>
      <ndxf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6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6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6" t="inlineStr">
        <is>
          <t>0703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6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6" t="inlineStr">
        <is>
          <t>612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6">
        <v>31333.8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6">
        <v>24711.7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6">
        <v>6622.0999999999985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06">
        <v>0.78865953060273575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33" sId="2" ref="A306:XFD306" action="deleteRow">
    <rfmt sheetId="2" xfDxf="1" sqref="A306:XFD306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306" t="inlineStr">
        <is>
      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      </is>
      </nc>
      <ndxf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6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6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6" t="inlineStr">
        <is>
          <t>0703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6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6" t="inlineStr">
        <is>
          <t>614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6">
        <v>315606.7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6">
        <v>264548.09999999998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6">
        <v>51058.600000000035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06">
        <v>0.83822079822766749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34" sId="2" ref="A306:XFD306" action="deleteRow">
    <rfmt sheetId="2" xfDxf="1" sqref="A306:XFD306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306" t="inlineStr">
        <is>
      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      </is>
      </nc>
      <ndxf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6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6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6" t="inlineStr">
        <is>
          <t>0703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6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6" t="inlineStr">
        <is>
          <t>615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6">
        <v>322.5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6">
        <v>112.3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6">
        <v>210.2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06">
        <v>0.34821705426356586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35" sId="2" ref="A306:XFD306" action="deleteRow">
    <rfmt sheetId="2" xfDxf="1" sqref="A306:XFD306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306" t="inlineStr">
        <is>
          <t>Субсидии автономным учреждениям</t>
        </is>
      </nc>
      <ndxf>
        <font>
          <b/>
          <sz val="11"/>
          <color theme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6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6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6" t="inlineStr">
        <is>
          <t>0703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6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6" t="inlineStr">
        <is>
          <t>620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6">
        <v>281312.8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6">
        <v>237381.7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6">
        <v>43931.099999999977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06">
        <v>0.84383540315264727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36" sId="2" ref="A306:XFD306" action="deleteRow">
    <rfmt sheetId="2" xfDxf="1" sqref="A306:XFD306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306" t="inlineStr">
        <is>
      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      </is>
      </nc>
      <ndxf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6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6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6" t="inlineStr">
        <is>
          <t>0703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6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6" t="inlineStr">
        <is>
          <t>621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6">
        <v>160812.9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6">
        <v>139742.1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6">
        <v>21070.799999999988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06">
        <v>0.86897319804567918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37" sId="2" ref="A306:XFD306" action="deleteRow">
    <rfmt sheetId="2" xfDxf="1" sqref="A306:XFD306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306" t="inlineStr">
        <is>
          <t>Субсидии автономным учреждениям на иные цели</t>
        </is>
      </nc>
      <ndxf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6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6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6" t="inlineStr">
        <is>
          <t>0703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6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6" t="inlineStr">
        <is>
          <t>622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6">
        <v>14945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6">
        <v>13970.7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6">
        <v>974.29999999999927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06">
        <v>0.93480762796922057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38" sId="2" ref="A306:XFD306" action="deleteRow">
    <rfmt sheetId="2" xfDxf="1" sqref="A306:XFD306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306" t="inlineStr">
        <is>
          <t>Субсидии автономным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      </is>
      </nc>
      <ndxf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6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6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6" t="inlineStr">
        <is>
          <t>0703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6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6" t="inlineStr">
        <is>
          <t>624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6">
        <v>105232.4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6">
        <v>83668.899999999994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6">
        <v>21563.5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06">
        <v>0.79508687438469516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39" sId="2" ref="A306:XFD306" action="deleteRow">
    <rfmt sheetId="2" xfDxf="1" sqref="A306:XFD306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306" t="inlineStr">
        <is>
      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      </is>
      </nc>
      <ndxf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6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6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6" t="inlineStr">
        <is>
          <t>0703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6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6" t="inlineStr">
        <is>
          <t>625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6">
        <v>322.5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6">
        <v>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6">
        <v>322.5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06">
        <v>0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40" sId="2" ref="A306:XFD306" action="deleteRow">
    <rfmt sheetId="2" xfDxf="1" sqref="A306:XFD30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06" t="inlineStr">
        <is>
          <t>Субсидии некоммерческим организациям (за исключением государственных (муниципальных) учреждений)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6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6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6" t="inlineStr">
        <is>
          <t>0703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6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6" t="inlineStr">
        <is>
          <t>630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6">
        <v>322.5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6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6">
        <v>322.5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06">
        <v>0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41" sId="2" ref="A306:XFD306" action="deleteRow">
    <rfmt sheetId="2" xfDxf="1" sqref="A306:XFD30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06" t="inlineStr">
        <is>
          <t>Субсидии (гранты в форме субсидий), не подлежащие казначейскому сопровождению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6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6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6" t="inlineStr">
        <is>
          <t>0703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6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6" t="inlineStr">
        <is>
          <t>635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6">
        <v>322.5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6">
        <v>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6">
        <v>322.5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06">
        <v>0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42" sId="2" ref="A306:XFD306" action="deleteRow">
    <rfmt sheetId="2" xfDxf="1" sqref="A306:XFD306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306" t="inlineStr">
        <is>
          <t>Иные бюджетные ассигнования</t>
        </is>
      </nc>
      <ndxf>
        <font>
          <b/>
          <sz val="11"/>
          <color theme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6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6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6" t="inlineStr">
        <is>
          <t>0703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6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6" t="inlineStr">
        <is>
          <t>800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6">
        <v>347.8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6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6">
        <v>347.8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06">
        <v>0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43" sId="2" ref="A306:XFD306" action="deleteRow">
    <rfmt sheetId="2" xfDxf="1" sqref="A306:XFD30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06" t="inlineStr">
        <is>
      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6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6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6" t="inlineStr">
        <is>
          <t>0703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6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6" t="inlineStr">
        <is>
          <t>810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6">
        <v>347.8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6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6">
        <v>347.8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06">
        <v>0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44" sId="2" ref="A306:XFD306" action="deleteRow">
    <rfmt sheetId="2" xfDxf="1" sqref="A306:XFD306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306" t="inlineStr">
        <is>
      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      </is>
      </nc>
      <ndxf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6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6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6" t="inlineStr">
        <is>
          <t>0703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6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6" t="inlineStr">
        <is>
          <t>816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6">
        <v>347.8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6">
        <v>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6">
        <v>347.8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06">
        <v>0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45" sId="2" ref="A295:XFD295" action="deleteRow">
    <rfmt sheetId="2" xfDxf="1" sqref="A295:XFD29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95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95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95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95" t="inlineStr">
        <is>
          <t>0702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95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95" t="inlineStr">
        <is>
          <t>200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95">
        <v>200111.3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95">
        <v>114690.3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95">
        <v>85420.999999999985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95">
        <v>0.57313255173495958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46" sId="2" ref="A295:XFD295" action="deleteRow">
    <rfmt sheetId="2" xfDxf="1" sqref="A295:XFD29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95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95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95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95" t="inlineStr">
        <is>
          <t>0702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95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95" t="inlineStr">
        <is>
          <t>240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95">
        <v>200111.3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95">
        <v>114690.3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95">
        <v>85420.999999999985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95">
        <v>0.57313255173495958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47" sId="2" ref="A295:XFD295" action="deleteRow">
    <rfmt sheetId="2" xfDxf="1" sqref="A295:XFD29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95" t="inlineStr">
        <is>
          <t>Закупка товаров, работ, услуг в целях капитального ремонта государственного (муниципального) имущества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95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95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95" t="inlineStr">
        <is>
          <t>0702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95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95" t="inlineStr">
        <is>
          <t>243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95">
        <v>200111.3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95">
        <v>114690.3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95">
        <v>85420.999999999985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95">
        <v>0.57313255173495958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48" sId="2" ref="A295:XFD295" action="deleteRow">
    <rfmt sheetId="2" xfDxf="1" sqref="A295:XFD29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95" t="inlineStr">
        <is>
          <t>Предоставление субсидий бюджетным, автономным учреждениям и иным некоммерческим организациям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95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95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95" t="inlineStr">
        <is>
          <t>0702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95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95" t="inlineStr">
        <is>
          <t>600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95">
        <v>6647000.9000000004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95">
        <v>5522815.8999999994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95">
        <v>1124185.0000000007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95">
        <v>0.83087334921227396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49" sId="2" ref="A295:XFD295" action="deleteRow">
    <rfmt sheetId="2" xfDxf="1" sqref="A295:XFD29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95" t="inlineStr">
        <is>
          <t>Субсидии бюджетным учреждениям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95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95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95" t="inlineStr">
        <is>
          <t>0702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95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95" t="inlineStr">
        <is>
          <t>610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95">
        <v>6324187.1000000006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95">
        <v>5258541.3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95">
        <v>1065645.8000000007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95">
        <v>0.83149679426783552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50" sId="2" ref="A295:XFD295" action="deleteRow">
    <rfmt sheetId="2" xfDxf="1" sqref="A295:XFD29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95" t="inlineStr">
        <is>
      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95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95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95" t="inlineStr">
        <is>
          <t>0702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95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95" t="inlineStr">
        <is>
          <t>611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95">
        <v>6196083.9000000004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95">
        <v>5145891.5999999996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95">
        <v>1050192.3000000007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95">
        <v>0.83050708851763599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51" sId="2" ref="A295:XFD295" action="deleteRow">
    <rfmt sheetId="2" xfDxf="1" sqref="A295:XFD29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95" t="inlineStr">
        <is>
          <t>Субсидии бюджетным учреждениям на иные цели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95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95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95" t="inlineStr">
        <is>
          <t>0702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95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95" t="inlineStr">
        <is>
          <t>612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95">
        <v>128103.2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95">
        <v>112649.7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95">
        <v>15453.5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95">
        <v>0.87936679177413213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52" sId="2" ref="A295:XFD295" action="deleteRow">
    <rfmt sheetId="2" xfDxf="1" sqref="A295:XFD29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95" t="inlineStr">
        <is>
          <t>Субсидии автономным учреждениям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95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95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95" t="inlineStr">
        <is>
          <t>0702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95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95" t="inlineStr">
        <is>
          <t>620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95">
        <v>322813.8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95">
        <v>264274.59999999998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95">
        <v>58539.200000000004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95">
        <v>0.81865954925099238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53" sId="2" ref="A295:XFD295" action="deleteRow">
    <rfmt sheetId="2" xfDxf="1" sqref="A295:XFD295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295" t="inlineStr">
        <is>
      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95">
        <v>200</v>
      </nc>
      <ndxf>
        <font>
          <b val="0"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95" t="inlineStr">
        <is>
          <t>000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95" t="inlineStr">
        <is>
          <t>0702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95" t="inlineStr">
        <is>
          <t>00 0 00 00000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95" t="inlineStr">
        <is>
          <t>621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95">
        <v>316162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95">
        <v>258409.9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95">
        <v>57752.100000000006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95">
        <v>0.81733383518575919</v>
      </nc>
      <ndxf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54" sId="2" ref="A295:XFD295" action="deleteRow">
    <rfmt sheetId="2" xfDxf="1" sqref="A295:XFD295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295" t="inlineStr">
        <is>
          <t>Субсидии автономным учреждениям на иные цели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95">
        <v>200</v>
      </nc>
      <ndxf>
        <font>
          <b val="0"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95" t="inlineStr">
        <is>
          <t>000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95" t="inlineStr">
        <is>
          <t>0702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95" t="inlineStr">
        <is>
          <t>00 0 00 00000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95" t="inlineStr">
        <is>
          <t>622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95">
        <v>6651.8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95">
        <v>5864.7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95">
        <v>787.10000000000036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95">
        <v>0.88167112661234548</v>
      </nc>
      <ndxf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55" sId="2" ref="A284:XFD284" action="deleteRow">
    <rfmt sheetId="2" xfDxf="1" sqref="A284:XFD284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84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84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84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84" t="inlineStr">
        <is>
          <t>0701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84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84" t="inlineStr">
        <is>
          <t>200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84">
        <v>239418.3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84">
        <v>132054.29999999999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84">
        <v>107364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84">
        <v>0.5515631010662092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56" sId="2" ref="A284:XFD284" action="deleteRow">
    <rfmt sheetId="2" xfDxf="1" sqref="A284:XFD284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84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84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84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84" t="inlineStr">
        <is>
          <t>0701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84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84" t="inlineStr">
        <is>
          <t>240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84">
        <v>239418.3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84">
        <v>132054.29999999999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84">
        <v>107364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84">
        <v>0.5515631010662092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57" sId="2" ref="A284:XFD284" action="deleteRow">
    <rfmt sheetId="2" xfDxf="1" sqref="A284:XFD284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84" t="inlineStr">
        <is>
          <t>Закупка товаров, работ, услуг в целях капитального ремонта государственного (муниципального) имущества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84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84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84" t="inlineStr">
        <is>
          <t>0701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84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84" t="inlineStr">
        <is>
          <t>243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84">
        <v>239418.3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84">
        <v>132054.29999999999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84">
        <v>107364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84">
        <v>0.5515631010662092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58" sId="2" ref="A284:XFD284" action="deleteRow">
    <rfmt sheetId="2" xfDxf="1" sqref="A284:XFD284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84" t="inlineStr">
        <is>
          <t>Предоставление субсидий бюджетным, автономным учреждениям и иным некоммерческим организациям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84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84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84" t="inlineStr">
        <is>
          <t>0701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84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84" t="inlineStr">
        <is>
          <t>600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84">
        <v>5273111.8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84">
        <v>4253142.7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84">
        <v>1019969.0999999997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84">
        <v>0.80657169074245694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59" sId="2" ref="A284:XFD284" action="deleteRow">
    <rfmt sheetId="2" xfDxf="1" sqref="A284:XFD284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84" t="inlineStr">
        <is>
          <t>Субсидии бюджетным учреждениям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84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84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84" t="inlineStr">
        <is>
          <t>0701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84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84" t="inlineStr">
        <is>
          <t>610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84">
        <v>4422771.8999999994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84">
        <v>3567577.4000000004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84">
        <v>855194.49999999965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84">
        <v>0.8066383437047705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60" sId="2" ref="A284:XFD284" action="deleteRow">
    <rfmt sheetId="2" xfDxf="1" sqref="A284:XFD284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84" t="inlineStr">
        <is>
      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84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84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84" t="inlineStr">
        <is>
          <t>0701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84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84" t="inlineStr">
        <is>
          <t>611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84">
        <v>4268908.8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84">
        <v>3455674.2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84">
        <v>813234.59999999963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84">
        <v>0.80949824929499559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61" sId="2" ref="A284:XFD284" action="deleteRow">
    <rfmt sheetId="2" xfDxf="1" sqref="A284:XFD284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84" t="inlineStr">
        <is>
          <t>Субсидии бюджетным учреждениям на иные цели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84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84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84" t="inlineStr">
        <is>
          <t>0701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84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84" t="inlineStr">
        <is>
          <t>612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84">
        <v>153863.1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84">
        <v>111903.2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84">
        <v>41959.900000000009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84">
        <v>0.72729068893061422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62" sId="2" ref="A284:XFD284" action="deleteRow">
    <rfmt sheetId="2" xfDxf="1" sqref="A284:XFD284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84" t="inlineStr">
        <is>
          <t>Субсидии автономным учреждениям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84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84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84" t="inlineStr">
        <is>
          <t>0701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84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84" t="inlineStr">
        <is>
          <t>620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84">
        <v>850339.9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84">
        <v>685565.29999999993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84">
        <v>164774.60000000009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84">
        <v>0.80622501660806456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63" sId="2" ref="A284:XFD284" action="deleteRow">
    <rfmt sheetId="2" xfDxf="1" sqref="A284:XFD284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84" t="inlineStr">
        <is>
      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84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84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84" t="inlineStr">
        <is>
          <t>0701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84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84" t="inlineStr">
        <is>
          <t>621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84">
        <v>816931.3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84">
        <v>663724.69999999995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84">
        <v>153206.60000000009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84">
        <v>0.81246085197127338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64" sId="2" ref="A284:XFD284" action="deleteRow">
    <rfmt sheetId="2" xfDxf="1" sqref="A284:XFD284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84" t="inlineStr">
        <is>
          <t>Субсидии автономным учреждениям на иные цели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84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84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84" t="inlineStr">
        <is>
          <t>0701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84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84" t="inlineStr">
        <is>
          <t>622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84">
        <v>33408.6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84">
        <v>21840.6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84">
        <v>11568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84">
        <v>0.65374185090066628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65" sId="2" ref="A271:XFD271" action="deleteRow">
    <rfmt sheetId="2" xfDxf="1" sqref="A271:XFD27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71" t="inlineStr">
        <is>
    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7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7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71" t="inlineStr">
        <is>
          <t>0605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7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71" t="inlineStr">
        <is>
          <t>100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71">
        <v>70581.399999999994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71">
        <v>37932.199999999997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71">
        <v>32649.200000000001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71">
        <v>0.53742487397529659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66" sId="2" ref="A271:XFD271" action="deleteRow">
    <rfmt sheetId="2" xfDxf="1" sqref="A271:XFD271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271" t="inlineStr">
        <is>
          <t>Расходы на выплаты персоналу казенных учреждений</t>
        </is>
      </nc>
      <ndxf>
        <font>
          <b/>
          <sz val="11"/>
          <color theme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7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7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71" t="inlineStr">
        <is>
          <t>0605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7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71" t="inlineStr">
        <is>
          <t>110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71">
        <v>70581.399999999994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71">
        <v>37932.199999999997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71">
        <v>32649.200000000001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71">
        <v>0.53742487397529659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67" sId="2" ref="A271:XFD271" action="deleteRow">
    <rfmt sheetId="2" xfDxf="1" sqref="A271:XFD271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271" t="inlineStr">
        <is>
          <t>Фонд оплаты труда учреждений</t>
        </is>
      </nc>
      <ndxf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7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7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71" t="inlineStr">
        <is>
          <t>0605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7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71" t="inlineStr">
        <is>
          <t>111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71">
        <v>52862.3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71">
        <v>28161.200000000001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71">
        <v>24701.100000000002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71">
        <v>0.53272748253481217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68" sId="2" ref="A271:XFD271" action="deleteRow">
    <rfmt sheetId="2" xfDxf="1" sqref="A271:XFD271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271" t="inlineStr">
        <is>
          <t>Иные выплаты персоналу учреждений, за исключением фонда оплаты труда</t>
        </is>
      </nc>
      <ndxf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7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7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71" t="inlineStr">
        <is>
          <t>0605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7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71" t="inlineStr">
        <is>
          <t>112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71">
        <v>2601.1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71">
        <v>1575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71">
        <v>1026.0999999999999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71">
        <v>0.60551305217023565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69" sId="2" ref="A271:XFD271" action="deleteRow">
    <rfmt sheetId="2" xfDxf="1" sqref="A271:XFD271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271" t="inlineStr">
        <is>
          <t>Расходы на выплаты персоналу казенных учреждений</t>
        </is>
      </nc>
      <ndxf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7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7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71" t="inlineStr">
        <is>
          <t>0605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7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71" t="inlineStr">
        <is>
          <t>119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71">
        <v>15118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71">
        <v>8196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71">
        <v>6922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71">
        <v>0.54213520306918905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70" sId="2" ref="A271:XFD271" action="deleteRow">
    <rfmt sheetId="2" xfDxf="1" sqref="A271:XFD271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271" t="inlineStr">
        <is>
          <t>Закупка товаров, работ и услуг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7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7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71" t="inlineStr">
        <is>
          <t>0605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7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71" t="inlineStr">
        <is>
          <t>200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71">
        <v>6762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71">
        <v>5136.8999999999996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71">
        <v>1625.1000000000004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71">
        <v>0.7596716947648624</v>
      </nc>
      <ndxf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71" sId="2" ref="A271:XFD271" action="deleteRow">
    <rfmt sheetId="2" xfDxf="1" sqref="A271:XFD271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271" t="inlineStr">
        <is>
          <t>Фонд оплаты труда учреждений</t>
        </is>
      </nc>
      <ndxf>
        <font>
          <b/>
          <sz val="11"/>
          <color theme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7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7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71" t="inlineStr">
        <is>
          <t>0605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7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71" t="inlineStr">
        <is>
          <t>240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71">
        <v>6762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71">
        <v>5136.8999999999996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71">
        <v>1625.1000000000004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71">
        <v>0.7596716947648624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72" sId="2" ref="A271:XFD271" action="deleteRow">
    <rfmt sheetId="2" xfDxf="1" sqref="A271:XFD27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71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7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7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71" t="inlineStr">
        <is>
          <t>0605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7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71" t="inlineStr">
        <is>
          <t>244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71">
        <v>6762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71">
        <v>5136.8999999999996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71">
        <v>1625.1000000000004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71">
        <v>0.7596716947648624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73" sId="2" ref="A271:XFD271" action="deleteRow">
    <rfmt sheetId="2" xfDxf="1" sqref="A271:XFD27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71" t="inlineStr">
        <is>
          <t>Иные бюджетные ассигнования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7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7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71" t="inlineStr">
        <is>
          <t>0605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7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71" t="inlineStr">
        <is>
          <t>800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71">
        <v>20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71">
        <v>20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71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71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74" sId="2" ref="A271:XFD271" action="deleteRow">
    <rfmt sheetId="2" xfDxf="1" sqref="A271:XFD27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71" t="inlineStr">
        <is>
          <t>Уплата налогов, сборов и иных платежей</t>
        </is>
      </nc>
      <ndxf>
        <font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7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7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71" t="inlineStr">
        <is>
          <t>0605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7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71" t="inlineStr">
        <is>
          <t>850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71">
        <v>20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71">
        <v>20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71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71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75" sId="2" ref="A271:XFD271" action="deleteRow">
    <rfmt sheetId="2" xfDxf="1" sqref="A271:XFD27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71" t="inlineStr">
        <is>
          <t>Уплата иных платежей</t>
        </is>
      </nc>
      <ndxf>
        <font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7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7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71" t="inlineStr">
        <is>
          <t>0605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7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71" t="inlineStr">
        <is>
          <t>853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71">
        <v>20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71">
        <v>20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71">
        <v>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71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76" sId="2" ref="A267:XFD267" action="deleteRow">
    <rfmt sheetId="2" xfDxf="1" sqref="A267:XFD267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67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67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67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67" t="inlineStr">
        <is>
          <t>0603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67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67" t="inlineStr">
        <is>
          <t>200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67">
        <v>16287.4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67">
        <v>13567.5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67">
        <v>2719.8999999999996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67">
        <v>0.83300588184731761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77" sId="2" ref="A267:XFD267" action="deleteRow">
    <rfmt sheetId="2" xfDxf="1" sqref="A267:XFD267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67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67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67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67" t="inlineStr">
        <is>
          <t>0603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67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67" t="inlineStr">
        <is>
          <t>240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67">
        <v>16287.4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67">
        <v>13567.5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67">
        <v>2719.8999999999996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67">
        <v>0.83300588184731761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78" sId="2" ref="A267:XFD267" action="deleteRow">
    <rfmt sheetId="2" xfDxf="1" sqref="A267:XFD267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67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67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67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67" t="inlineStr">
        <is>
          <t>0603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67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67" t="inlineStr">
        <is>
          <t>244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67">
        <v>16287.4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67">
        <v>13567.5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67">
        <v>2719.8999999999996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67">
        <v>0.83300588184731761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79" sId="2" ref="A263:XFD263" action="deleteRow">
    <rfmt sheetId="2" xfDxf="1" sqref="A263:XFD26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63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63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63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63" t="inlineStr">
        <is>
          <t>0602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63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63" t="inlineStr">
        <is>
          <t>200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63">
        <v>518997.5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63">
        <v>133008.5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63">
        <v>385989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63">
        <v>0.25627965452627421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80" sId="2" ref="A263:XFD263" action="deleteRow">
    <rfmt sheetId="2" xfDxf="1" sqref="A263:XFD26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63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63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63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63" t="inlineStr">
        <is>
          <t>0602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63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63" t="inlineStr">
        <is>
          <t>240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63">
        <v>518997.5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63">
        <v>133008.5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63">
        <v>385989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63">
        <v>0.25627965452627421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81" sId="2" ref="A263:XFD263" action="deleteRow">
    <rfmt sheetId="2" xfDxf="1" sqref="A263:XFD26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63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63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63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63" t="inlineStr">
        <is>
          <t>0602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63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63" t="inlineStr">
        <is>
          <t>244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63">
        <v>518997.5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63">
        <v>133008.5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63">
        <v>385989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63">
        <v>0.25627965452627421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82" sId="2" ref="A238:XFD238" action="deleteRow">
    <rfmt sheetId="2" xfDxf="1" sqref="A238:XFD23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38" t="inlineStr">
        <is>
    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8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8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8" t="inlineStr">
        <is>
          <t>0505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8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8" t="inlineStr">
        <is>
          <t>100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8">
        <v>370321.10000000003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8">
        <v>328179.8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38">
        <v>42141.30000000001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38">
        <v>0.88620335163186748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83" sId="2" ref="A238:XFD238" action="deleteRow">
    <rfmt sheetId="2" xfDxf="1" sqref="A238:XFD238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238" t="inlineStr">
        <is>
          <t>Расходы на выплаты персоналу казенных учреждений</t>
        </is>
      </nc>
      <ndxf>
        <font>
          <b/>
          <sz val="11"/>
          <color theme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8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8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8" t="inlineStr">
        <is>
          <t>0505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8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8" t="inlineStr">
        <is>
          <t>110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8">
        <v>107870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8">
        <v>95503.6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38">
        <v>12366.399999999996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38">
        <v>0.88535830165940488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84" sId="2" ref="A238:XFD238" action="deleteRow">
    <rfmt sheetId="2" xfDxf="1" sqref="A238:XFD238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238" t="inlineStr">
        <is>
          <t>Фонд оплаты труда учреждений</t>
        </is>
      </nc>
      <ndxf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8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8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8" t="inlineStr">
        <is>
          <t>0505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8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8" t="inlineStr">
        <is>
          <t>111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8">
        <v>81465.5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8">
        <v>72510.8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38">
        <v>8954.6999999999971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38">
        <v>0.89007984975234922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85" sId="2" ref="A238:XFD238" action="deleteRow">
    <rfmt sheetId="2" xfDxf="1" sqref="A238:XFD238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238" t="inlineStr">
        <is>
          <t>Иные выплаты персоналу учреждений, за исключением фонда оплаты труда</t>
        </is>
      </nc>
      <ndxf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8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8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8" t="inlineStr">
        <is>
          <t>0505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8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8" t="inlineStr">
        <is>
          <t>112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8">
        <v>2486.9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8">
        <v>2027.8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38">
        <v>459.10000000000014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38">
        <v>0.81539265752543322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86" sId="2" ref="A238:XFD238" action="deleteRow">
    <rfmt sheetId="2" xfDxf="1" sqref="A238:XFD238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238" t="inlineStr">
        <is>
          <t>Взносы по обязательному социальному страхованию на выплаты по оплате труда работников и иные выплаты работникам учреждений</t>
        </is>
      </nc>
      <ndxf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8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8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8" t="inlineStr">
        <is>
          <t>0505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8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8" t="inlineStr">
        <is>
          <t>119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8">
        <v>23917.599999999999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8">
        <v>20965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38">
        <v>2952.5999999999985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38">
        <v>0.8765511589791618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87" sId="2" ref="A238:XFD238" action="deleteRow">
    <rfmt sheetId="2" xfDxf="1" sqref="A238:XFD23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38" t="inlineStr">
        <is>
          <t>Расходы на выплаты персоналу государственных (муниципальных) органов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8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8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8" t="inlineStr">
        <is>
          <t>0505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8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8" t="inlineStr">
        <is>
          <t>120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8">
        <v>262451.10000000003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8">
        <v>232676.19999999998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38">
        <v>29774.900000000012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38">
        <v>0.88655067553536626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88" sId="2" ref="A238:XFD238" action="deleteRow">
    <rfmt sheetId="2" xfDxf="1" sqref="A238:XFD23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38" t="inlineStr">
        <is>
          <t>Фонд оплаты труда государственных (муниципальных) органов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8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8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8" t="inlineStr">
        <is>
          <t>0505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8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8" t="inlineStr">
        <is>
          <t>121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8">
        <v>199717.5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8">
        <v>177774.8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38">
        <v>21942.700000000012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38">
        <v>0.89013131047604732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89" sId="2" ref="A238:XFD238" action="deleteRow">
    <rfmt sheetId="2" xfDxf="1" sqref="A238:XFD23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38" t="inlineStr">
        <is>
          <t>Иные выплаты персоналу государственных (муниципальных) органов, за исключением фонда оплаты труда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8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8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8" t="inlineStr">
        <is>
          <t>0505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8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8" t="inlineStr">
        <is>
          <t>122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8">
        <v>4747.7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8">
        <v>3543.4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38">
        <v>1204.2999999999997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38">
        <v>0.7463403332139773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90" sId="2" ref="A238:XFD238" action="deleteRow">
    <rfmt sheetId="2" xfDxf="1" sqref="A238:XFD23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38" t="inlineStr">
        <is>
      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8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8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8" t="inlineStr">
        <is>
          <t>0505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8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8" t="inlineStr">
        <is>
          <t>129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8">
        <v>57985.9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8">
        <v>51358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38">
        <v>6627.9000000000015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38">
        <v>0.8856980748768235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91" sId="2" ref="A238:XFD238" action="deleteRow">
    <rfmt sheetId="2" xfDxf="1" sqref="A238:XFD23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38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8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8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8" t="inlineStr">
        <is>
          <t>0505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8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8" t="inlineStr">
        <is>
          <t>200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8">
        <v>94732.3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8">
        <v>56594.5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38">
        <v>38137.800000000003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38">
        <v>0.59741503162068266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92" sId="2" ref="A238:XFD238" action="deleteRow">
    <rfmt sheetId="2" xfDxf="1" sqref="A238:XFD23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38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8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8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8" t="inlineStr">
        <is>
          <t>0505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8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8" t="inlineStr">
        <is>
          <t>240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8">
        <v>94732.3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8">
        <v>56594.5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38">
        <v>38137.800000000003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38">
        <v>0.59741503162068266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93" sId="2" ref="A238:XFD238" action="deleteRow">
    <rfmt sheetId="2" xfDxf="1" sqref="A238:XFD23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38" t="inlineStr">
        <is>
          <t>Закупка товаров, работ, услуг в целях капитального ремонта государственного (муниципального) имущества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8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8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8" t="inlineStr">
        <is>
          <t>0505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8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8" t="inlineStr">
        <is>
          <t>243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8">
        <v>8027.1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8">
        <v>160.80000000000001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38">
        <v>7866.3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38">
        <v>2.0032141121949398E-2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94" sId="2" ref="A238:XFD238" action="deleteRow">
    <rfmt sheetId="2" xfDxf="1" sqref="A238:XFD23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38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8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8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8" t="inlineStr">
        <is>
          <t>0505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8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8" t="inlineStr">
        <is>
          <t>244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8">
        <v>80225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8">
        <v>51741.1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38">
        <v>28483.9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38">
        <v>0.64494982860704264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95" sId="2" ref="A238:XFD238" action="deleteRow">
    <rfmt sheetId="2" xfDxf="1" sqref="A238:XFD23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38" t="inlineStr">
        <is>
          <t>Закупка энергетических ресурсов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8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8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8" t="inlineStr">
        <is>
          <t>0505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8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8" t="inlineStr">
        <is>
          <t>247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8">
        <v>6480.2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8">
        <v>4692.6000000000004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38">
        <v>1787.5999999999995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38">
        <v>0.72414431653344036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96" sId="2" ref="A238:XFD238" action="deleteRow">
    <rfmt sheetId="2" xfDxf="1" sqref="A238:XFD23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38" t="inlineStr">
        <is>
          <t>Социальное обеспечение и иные выплаты населению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8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8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8" t="inlineStr">
        <is>
          <t>0505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8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8" t="inlineStr">
        <is>
          <t>300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8">
        <v>1140.9000000000001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8">
        <v>829.6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38">
        <v>311.30000000000007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38">
        <v>0.72714523621702165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97" sId="2" ref="A238:XFD238" action="deleteRow">
    <rfmt sheetId="2" xfDxf="1" sqref="A238:XFD23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38" t="inlineStr">
        <is>
          <t>Социальные выплаты гражданам, кроме публичных нормативных социальных выплат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8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8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8" t="inlineStr">
        <is>
          <t>0505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8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8" t="inlineStr">
        <is>
          <t>320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8">
        <v>1140.9000000000001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8">
        <v>829.6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38">
        <v>311.30000000000007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38">
        <v>0.72714523621702165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98" sId="2" ref="A238:XFD238" action="deleteRow">
    <rfmt sheetId="2" xfDxf="1" sqref="A238:XFD23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38" t="inlineStr">
        <is>
          <t>Пособия, компенсации и иные социальные выплаты гражданам, кроме публичных нормативных обязательств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8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8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8" t="inlineStr">
        <is>
          <t>0505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8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8" t="inlineStr">
        <is>
          <t>321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8">
        <v>1140.9000000000001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8">
        <v>829.6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38">
        <v>311.30000000000007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38">
        <v>0.72714523621702165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99" sId="2" ref="A238:XFD238" action="deleteRow">
    <rfmt sheetId="2" xfDxf="1" sqref="A238:XFD23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38" t="inlineStr">
        <is>
          <t>Иные бюджетные ассигнования</t>
        </is>
      </nc>
      <ndxf>
        <font>
          <sz val="11"/>
          <color theme="1"/>
          <name val="Calibri"/>
          <scheme val="minor"/>
        </font>
        <fill>
          <patternFill patternType="solid">
            <bgColor theme="0"/>
          </patternFill>
        </fill>
        <alignment horizontal="justify" vertical="top" wrapText="0" readingOrder="0"/>
      </ndxf>
    </rcc>
    <rcc rId="0" sId="2" dxf="1">
      <nc r="B238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8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8" t="inlineStr">
        <is>
          <t>0505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8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8" t="inlineStr">
        <is>
          <t>800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8">
        <v>3997.7999999999997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8">
        <v>3989.1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38">
        <v>8.6999999999998181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38">
        <v>0.99782380309170049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00" sId="2" ref="A238:XFD238" action="deleteRow">
    <rfmt sheetId="2" xfDxf="1" sqref="A238:XFD23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38" t="inlineStr">
        <is>
          <t>Исполнение судебных актов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8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8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8" t="inlineStr">
        <is>
          <t>0505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8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8" t="inlineStr">
        <is>
          <t>830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8">
        <v>678.9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8">
        <v>670.4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38">
        <v>8.5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38">
        <v>0.98747974664899096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01" sId="2" ref="A238:XFD238" action="deleteRow">
    <rfmt sheetId="2" xfDxf="1" sqref="A238:XFD23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38" t="inlineStr">
        <is>
      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казенных учреждений</t>
        </is>
      </nc>
      <ndxf>
        <numFmt numFmtId="168" formatCode="?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8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8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8" t="inlineStr">
        <is>
          <t>0505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8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8" t="inlineStr">
        <is>
          <t>831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8">
        <v>678.9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8">
        <v>670.4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38">
        <v>8.5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38">
        <v>0.98747974664899096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02" sId="2" ref="A238:XFD238" action="deleteRow">
    <rfmt sheetId="2" xfDxf="1" sqref="A238:XFD23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38" t="inlineStr">
        <is>
          <t>Уплата налогов, сборов и иных платежей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8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8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8" t="inlineStr">
        <is>
          <t>0505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8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8" t="inlineStr">
        <is>
          <t>850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8">
        <v>3318.8999999999996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8">
        <v>3318.7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38">
        <v>0.1999999999998181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38">
        <v>0.99993973907017386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03" sId="2" ref="A238:XFD238" action="deleteRow">
    <rfmt sheetId="2" xfDxf="1" sqref="A238:XFD238" start="0" length="0">
      <dxf>
        <font>
          <name val="Times New Roman"/>
          <scheme val="none"/>
        </font>
        <alignment vertical="center" wrapText="1" readingOrder="0"/>
      </dxf>
    </rfmt>
    <rfmt sheetId="2" sqref="A238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B238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8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8" t="inlineStr">
        <is>
          <t>0505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8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8" t="inlineStr">
        <is>
          <t>852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8">
        <v>3105.2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8">
        <v>3105.1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38">
        <v>9.9999999999909051E-2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38">
        <v>0.99996779595517205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04" sId="2" ref="A238:XFD238" action="deleteRow">
    <rfmt sheetId="2" xfDxf="1" sqref="A238:XFD23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38" t="inlineStr">
        <is>
          <t>Уплата иных платежей</t>
        </is>
      </nc>
      <ndxf>
        <font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8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8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8" t="inlineStr">
        <is>
          <t>0505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8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8" t="inlineStr">
        <is>
          <t>853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8">
        <v>213.7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8">
        <v>213.6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38">
        <v>9.9999999999994316E-2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38">
        <v>0.99953205428170333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05" sId="2" ref="A225:XFD225" action="deleteRow">
    <rfmt sheetId="2" xfDxf="1" sqref="A225:XFD22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25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25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25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25" t="inlineStr">
        <is>
          <t>0503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25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25" t="inlineStr">
        <is>
          <t>200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25">
        <v>1162509.5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25">
        <v>636371.6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25">
        <v>526137.89999999991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25">
        <v>0.54741195663347264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06" sId="2" ref="A225:XFD225" action="deleteRow">
    <rfmt sheetId="2" xfDxf="1" sqref="A225:XFD22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25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25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25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25" t="inlineStr">
        <is>
          <t>0503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25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25" t="inlineStr">
        <is>
          <t>240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25">
        <v>1162509.5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25">
        <v>636371.6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25">
        <v>526137.89999999991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25">
        <v>0.54741195663347264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07" sId="2" ref="A225:XFD225" action="deleteRow">
    <rfmt sheetId="2" xfDxf="1" sqref="A225:XFD22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25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25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25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25" t="inlineStr">
        <is>
          <t>0503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25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25" t="inlineStr">
        <is>
          <t>244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25">
        <v>1153135.2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25">
        <v>632851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25">
        <v>520284.19999999995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25">
        <v>0.54880902083294314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08" sId="2" ref="A225:XFD225" action="deleteRow">
    <rfmt sheetId="2" xfDxf="1" sqref="A225:XFD22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25" t="inlineStr">
        <is>
          <t>Закупка энергетических ресурсов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25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25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25" t="inlineStr">
        <is>
          <t>0503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25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25" t="inlineStr">
        <is>
          <t>247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25">
        <v>9374.2999999999993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25">
        <v>3520.6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25">
        <v>5853.6999999999989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25">
        <v>0.37555870838355931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09" sId="2" ref="A225:XFD225" action="deleteRow">
    <rfmt sheetId="2" xfDxf="1" sqref="A225:XFD22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25" t="inlineStr">
        <is>
          <t>Капитальные вложения в объекты государственной (муниципальной) собственности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25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25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25" t="inlineStr">
        <is>
          <t>0503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25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25" t="inlineStr">
        <is>
          <t>400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25">
        <v>8488.2999999999993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25">
        <v>8488.2000000000007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25">
        <v>9.9999999998544808E-2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25">
        <v>0.99998821907802526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10" sId="2" ref="A225:XFD225" action="deleteRow">
    <rfmt sheetId="2" xfDxf="1" sqref="A225:XFD22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25" t="inlineStr">
        <is>
          <t>Бюджетные инвестиции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25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25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25" t="inlineStr">
        <is>
          <t>0503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25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25" t="inlineStr">
        <is>
          <t>410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25">
        <v>8488.2999999999993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25">
        <v>8488.2000000000007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25">
        <v>9.9999999998544808E-2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25">
        <v>0.99998821907802526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11" sId="2" ref="A225:XFD225" action="deleteRow">
    <rfmt sheetId="2" xfDxf="1" sqref="A225:XFD22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25" t="inlineStr">
        <is>
          <t>Бюджетные инвестиции в объекты капитального строительства государственной (муниципальной) собственности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25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25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25" t="inlineStr">
        <is>
          <t>0503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25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25" t="inlineStr">
        <is>
          <t>414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25">
        <v>8488.2999999999993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25">
        <v>8488.2000000000007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25">
        <v>9.9999999998544808E-2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25">
        <v>0.99998821907802526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12" sId="2" ref="A225:XFD225" action="deleteRow">
    <rfmt sheetId="2" xfDxf="1" sqref="A225:XFD225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225" t="inlineStr">
        <is>
          <t>Иные бюджетные ассигнования</t>
        </is>
      </nc>
      <ndxf>
        <font>
          <b/>
          <sz val="11"/>
          <color theme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25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25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25" t="inlineStr">
        <is>
          <t>0503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25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25" t="inlineStr">
        <is>
          <t>800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25">
        <v>15498.1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25">
        <v>15498.1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25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25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13" sId="2" ref="A225:XFD225" action="deleteRow">
    <rfmt sheetId="2" xfDxf="1" sqref="A225:XFD225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225" t="inlineStr">
        <is>
      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      </is>
      </nc>
      <ndxf>
        <font>
          <b/>
          <sz val="11"/>
          <color theme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25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25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25" t="inlineStr">
        <is>
          <t>0503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25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25" t="inlineStr">
        <is>
          <t>810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25">
        <v>9515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25">
        <v>9515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25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25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14" sId="2" ref="A225:XFD225" action="deleteRow">
    <rfmt sheetId="2" xfDxf="1" sqref="A225:XFD22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25" t="inlineStr">
        <is>
      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25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25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25" t="inlineStr">
        <is>
          <t>0503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25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25" t="inlineStr">
        <is>
          <t>813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25">
        <v>9515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25">
        <v>9515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25">
        <v>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25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15" sId="2" ref="A225:XFD225" action="deleteRow">
    <rfmt sheetId="2" xfDxf="1" sqref="A225:XFD22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25" t="inlineStr">
        <is>
          <t>Исполнение судебных актов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25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25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25" t="inlineStr">
        <is>
          <t>0503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25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25" t="inlineStr">
        <is>
          <t>830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25">
        <v>5983.1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25">
        <v>5983.1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25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25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16" sId="2" ref="A225:XFD225" action="deleteRow">
    <rfmt sheetId="2" xfDxf="1" sqref="A225:XFD22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25" t="inlineStr">
        <is>
      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казенных учреждений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25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25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25" t="inlineStr">
        <is>
          <t>0503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25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25" t="inlineStr">
        <is>
          <t>831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25">
        <v>5983.1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25">
        <v>5983.1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25">
        <v>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25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17" sId="2" ref="A209:XFD209" action="deleteRow">
    <rfmt sheetId="2" xfDxf="1" sqref="A209:XFD20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09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0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0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09" t="inlineStr">
        <is>
          <t>0502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0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09" t="inlineStr">
        <is>
          <t>200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09">
        <v>101304.20000000001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09">
        <v>81510.7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09">
        <v>19793.500000000004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09">
        <v>0.80461323419956909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18" sId="2" ref="A209:XFD209" action="deleteRow">
    <rfmt sheetId="2" xfDxf="1" sqref="A209:XFD20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09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0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0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09" t="inlineStr">
        <is>
          <t>0502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0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09" t="inlineStr">
        <is>
          <t>240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09">
        <v>101304.20000000001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09">
        <v>81510.7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09">
        <v>19793.500000000004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09">
        <v>0.80461323419956909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19" sId="2" ref="A209:XFD209" action="deleteRow">
    <rfmt sheetId="2" xfDxf="1" sqref="A209:XFD20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09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0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0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09" t="inlineStr">
        <is>
          <t>0502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0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09" t="inlineStr">
        <is>
          <t>244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09">
        <v>95969.600000000006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09">
        <v>77834.3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09">
        <v>18135.300000000003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09">
        <v>0.81103078474850365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20" sId="2" ref="A209:XFD209" action="deleteRow">
    <rfmt sheetId="2" xfDxf="1" sqref="A209:XFD20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09" t="inlineStr">
        <is>
          <t>Закупка энергетических ресурсов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0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0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09" t="inlineStr">
        <is>
          <t>0502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0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09" t="inlineStr">
        <is>
          <t>247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09">
        <v>5334.6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09">
        <v>3676.4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09">
        <v>1658.2000000000003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09">
        <v>0.68916132418550591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21" sId="2" ref="A209:XFD209" action="deleteRow">
    <rfmt sheetId="2" xfDxf="1" sqref="A209:XFD20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09" t="inlineStr">
        <is>
          <t>Капитальные вложения в объекты государственной (муниципальной) собственности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0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0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09" t="inlineStr">
        <is>
          <t>0502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0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09" t="inlineStr">
        <is>
          <t>400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09">
        <v>200000.4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09">
        <v>14532.2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09">
        <v>185468.19999999998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09">
        <v>7.2660854678290643E-2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22" sId="2" ref="A209:XFD209" action="deleteRow">
    <rfmt sheetId="2" xfDxf="1" sqref="A209:XFD20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09" t="inlineStr">
        <is>
      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0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0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09" t="inlineStr">
        <is>
          <t>0502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0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09" t="inlineStr">
        <is>
          <t>460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09">
        <v>200000.4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09">
        <v>14532.2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09">
        <v>185468.19999999998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09">
        <v>7.2660854678290643E-2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23" sId="2" ref="A209:XFD209" action="deleteRow">
    <rfmt sheetId="2" xfDxf="1" sqref="A209:XFD20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09" t="inlineStr">
        <is>
          <t>Субсидии на осуществление капитальных вложений в объекты капитального строительства государственной (муниципальной) собственности государственным (муниципальным) унитарным предприятиям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0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0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09" t="inlineStr">
        <is>
          <t>0502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0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09" t="inlineStr">
        <is>
          <t>466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09">
        <v>200000.4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09">
        <v>14532.2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09">
        <v>185468.19999999998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09">
        <v>7.2660854678290643E-2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24" sId="2" ref="A209:XFD209" action="deleteRow">
    <rfmt sheetId="2" xfDxf="1" sqref="A209:XFD20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09" t="inlineStr">
        <is>
          <t>Иные бюджетные ассигнования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0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0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09" t="inlineStr">
        <is>
          <t>0502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0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09" t="inlineStr">
        <is>
          <t>800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09">
        <v>710250.60000000009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09">
        <v>244306.4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09">
        <v>465944.2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09">
        <v>0.34397211350472628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25" sId="2" ref="A209:XFD209" action="deleteRow">
    <rfmt sheetId="2" xfDxf="1" sqref="A209:XFD20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09" t="inlineStr">
        <is>
      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0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0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09" t="inlineStr">
        <is>
          <t>0502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0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09" t="inlineStr">
        <is>
          <t>810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09">
        <v>710216.70000000007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09">
        <v>244272.5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09">
        <v>465944.2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09">
        <v>0.34394080004032568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26" sId="2" ref="A209:XFD209" action="deleteRow">
    <rfmt sheetId="2" xfDxf="1" sqref="A209:XFD20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09" t="inlineStr">
        <is>
      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0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0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09" t="inlineStr">
        <is>
          <t>0502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0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09" t="inlineStr">
        <is>
          <t>811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09">
        <v>1564.8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09">
        <v>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09">
        <v>1564.8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09">
        <v>0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27" sId="2" ref="A209:XFD209" action="deleteRow">
    <rfmt sheetId="2" xfDxf="1" sqref="A209:XFD20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09" t="inlineStr">
        <is>
      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0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0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09" t="inlineStr">
        <is>
          <t>0502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0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09" t="inlineStr">
        <is>
          <t>813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09">
        <v>708651.9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09">
        <v>244272.5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09">
        <v>464379.4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09">
        <v>0.34470026821349098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28" sId="2" ref="A209:XFD209" action="deleteRow">
    <rfmt sheetId="2" xfDxf="1" sqref="A209:XFD20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09" t="inlineStr">
        <is>
          <t>Исполнение судебных актов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0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0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09" t="inlineStr">
        <is>
          <t>0502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0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09" t="inlineStr">
        <is>
          <t>830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09">
        <v>2.9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09">
        <v>2.9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09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09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29" sId="2" ref="A209:XFD209" action="deleteRow">
    <rfmt sheetId="2" xfDxf="1" sqref="A209:XFD20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09" t="inlineStr">
        <is>
      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казенных учреждений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0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0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09" t="inlineStr">
        <is>
          <t>0502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0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09" t="inlineStr">
        <is>
          <t>831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09">
        <v>2.9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09">
        <v>2.9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09">
        <v>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09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30" sId="2" ref="A209:XFD209" action="deleteRow">
    <rfmt sheetId="2" xfDxf="1" sqref="A209:XFD20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09" t="inlineStr">
        <is>
          <t>Уплата налогов, сборов и иных платежей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0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0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09" t="inlineStr">
        <is>
          <t>0502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0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09" t="inlineStr">
        <is>
          <t>850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09">
        <v>31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09">
        <v>31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09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09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31" sId="2" ref="A209:XFD209" action="deleteRow">
    <rfmt sheetId="2" xfDxf="1" sqref="A209:XFD20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09" t="inlineStr">
        <is>
          <t>Уплата иных платежей</t>
        </is>
      </nc>
      <ndxf>
        <font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0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0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09" t="inlineStr">
        <is>
          <t>0502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0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09" t="inlineStr">
        <is>
          <t>853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09">
        <v>31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09">
        <v>31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09">
        <v>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09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32" sId="2" ref="A195:XFD195" action="deleteRow">
    <rfmt sheetId="2" xfDxf="1" sqref="A195:XFD19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95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95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95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95" t="inlineStr">
        <is>
          <t>0501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95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95" t="inlineStr">
        <is>
          <t>200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95">
        <v>635500.80000000005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95">
        <v>367010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95">
        <v>268490.80000000005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95">
        <v>0.57751304168303164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33" sId="2" ref="A195:XFD195" action="deleteRow">
    <rfmt sheetId="2" xfDxf="1" sqref="A195:XFD19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95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95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95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95" t="inlineStr">
        <is>
          <t>0501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95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95" t="inlineStr">
        <is>
          <t>240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95">
        <v>635500.80000000005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95">
        <v>367010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95">
        <v>268490.80000000005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95">
        <v>0.57751304168303164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34" sId="2" ref="A195:XFD195" action="deleteRow">
    <rfmt sheetId="2" xfDxf="1" sqref="A195:XFD19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95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95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95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95" t="inlineStr">
        <is>
          <t>0501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95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95" t="inlineStr">
        <is>
          <t>244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95">
        <v>635500.80000000005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95">
        <v>367010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95">
        <v>268490.80000000005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95">
        <v>0.57751304168303164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35" sId="2" ref="A195:XFD195" action="deleteRow">
    <rfmt sheetId="2" xfDxf="1" sqref="A195:XFD195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195" t="inlineStr">
        <is>
          <t>Капитальные вложения в объекты государственной (муниципальной) собственности</t>
        </is>
      </nc>
      <ndxf>
        <font>
          <b/>
          <sz val="11"/>
          <color theme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95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95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95" t="inlineStr">
        <is>
          <t>0501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95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95" t="inlineStr">
        <is>
          <t>400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95">
        <v>1943743.6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95">
        <v>817301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95">
        <v>1126442.6000000001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95">
        <v>0.42047778318086809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36" sId="2" ref="A195:XFD195" action="deleteRow">
    <rfmt sheetId="2" xfDxf="1" sqref="A195:XFD195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195" t="inlineStr">
        <is>
          <t>Бюджетные инвестиции</t>
        </is>
      </nc>
      <ndxf>
        <font>
          <b/>
          <sz val="11"/>
          <color theme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95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95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95" t="inlineStr">
        <is>
          <t>0501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95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95" t="inlineStr">
        <is>
          <t>410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95">
        <v>1943743.6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95">
        <v>817301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95">
        <v>1126442.6000000001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95">
        <v>0.42047778318086809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37" sId="2" ref="A195:XFD195" action="deleteRow">
    <rfmt sheetId="2" xfDxf="1" sqref="A195:XFD195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195" t="inlineStr">
        <is>
          <t>Бюджетные инвестиции в объекты капитального строительства государственной (муниципальной) собственности</t>
        </is>
      </nc>
      <ndxf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95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95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95" t="inlineStr">
        <is>
          <t>0501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95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95" t="inlineStr">
        <is>
          <t>414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95">
        <v>1943743.6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95">
        <v>817301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95">
        <v>1126442.6000000001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95">
        <v>0.42047778318086809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38" sId="2" ref="A195:XFD195" action="deleteRow">
    <rfmt sheetId="2" xfDxf="1" sqref="A195:XFD19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95" t="inlineStr">
        <is>
          <t>Иные бюджетные ассигнования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95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95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95" t="inlineStr">
        <is>
          <t>0501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95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95" t="inlineStr">
        <is>
          <t>800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95">
        <v>3071137.5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95">
        <v>1821833.1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95">
        <v>1249304.3999999999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95">
        <v>0.59321117989669958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39" sId="2" ref="A195:XFD195" action="deleteRow">
    <rfmt sheetId="2" xfDxf="1" sqref="A195:XFD19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95" t="inlineStr">
        <is>
      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95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95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95" t="inlineStr">
        <is>
          <t>0501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95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95" t="inlineStr">
        <is>
          <t>810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95">
        <v>2765324.9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95">
        <v>1517980.8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95">
        <v>1247344.0999999999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95">
        <v>0.54893397878853223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40" sId="2" ref="A195:XFD195" action="deleteRow">
    <rfmt sheetId="2" xfDxf="1" sqref="A195:XFD19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95" t="inlineStr">
        <is>
      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95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95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95" t="inlineStr">
        <is>
          <t>0501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95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95" t="inlineStr">
        <is>
          <t>813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95">
        <v>2765324.9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95">
        <v>1517980.8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95">
        <v>1247344.0999999999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95">
        <v>0.54893397878853223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41" sId="2" ref="A195:XFD195" action="deleteRow">
    <rfmt sheetId="2" xfDxf="1" sqref="A195:XFD19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95" t="inlineStr">
        <is>
          <t>Исполнение судебных актов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95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95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95" t="inlineStr">
        <is>
          <t>0501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95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95" t="inlineStr">
        <is>
          <t>830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95">
        <v>1894.9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95">
        <v>1894.9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95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95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42" sId="2" ref="A195:XFD195" action="deleteRow">
    <rfmt sheetId="2" xfDxf="1" sqref="A195:XFD19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95" t="inlineStr">
        <is>
      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казенных учреждений</t>
        </is>
      </nc>
      <ndxf>
        <numFmt numFmtId="168" formatCode="?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95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95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95" t="inlineStr">
        <is>
          <t>0501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95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95" t="inlineStr">
        <is>
          <t>831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95">
        <v>1894.9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95">
        <v>1894.9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95">
        <v>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95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43" sId="2" ref="A195:XFD195" action="deleteRow">
    <rfmt sheetId="2" xfDxf="1" sqref="A195:XFD19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95" t="inlineStr">
        <is>
          <t>Уплата налогов, сборов и иных платежей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95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95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95" t="inlineStr">
        <is>
          <t>0501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95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95" t="inlineStr">
        <is>
          <t>850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95">
        <v>303917.7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95">
        <v>301957.40000000002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95">
        <v>1960.2999999999884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95">
        <v>0.9935498985416118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44" sId="2" ref="A195:XFD195" action="deleteRow">
    <rfmt sheetId="2" xfDxf="1" sqref="A195:XFD19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95" t="inlineStr">
        <is>
          <t>Уплата иных платежей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95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95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95" t="inlineStr">
        <is>
          <t>0501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95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95" t="inlineStr">
        <is>
          <t>853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95">
        <v>303917.7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95">
        <v>301957.40000000002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95">
        <v>1960.2999999999884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95">
        <v>0.9935498985416118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45" sId="2" ref="A187:XFD187" action="deleteRow">
    <rfmt sheetId="2" xfDxf="1" sqref="A187:XFD187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87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87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87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87" t="inlineStr">
        <is>
          <t>0412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87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87" t="inlineStr">
        <is>
          <t>200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87">
        <v>5062.7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87">
        <v>3174.1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87">
        <v>1888.6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87">
        <v>0.62695794734035204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46" sId="2" ref="A187:XFD187" action="deleteRow">
    <rfmt sheetId="2" xfDxf="1" sqref="A187:XFD187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87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87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87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87" t="inlineStr">
        <is>
          <t>0412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87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87" t="inlineStr">
        <is>
          <t>240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87">
        <v>5062.7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87">
        <v>3174.1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87">
        <v>1888.6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87">
        <v>0.62695794734035204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47" sId="2" ref="A187:XFD187" action="deleteRow">
    <rfmt sheetId="2" xfDxf="1" sqref="A187:XFD187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87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87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87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87" t="inlineStr">
        <is>
          <t>0412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87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87" t="inlineStr">
        <is>
          <t>244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87">
        <v>5062.7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87">
        <v>3174.1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87">
        <v>1888.6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87">
        <v>0.62695794734035204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48" sId="2" ref="A187:XFD187" action="deleteRow">
    <rfmt sheetId="2" xfDxf="1" sqref="A187:XFD187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87" t="inlineStr">
        <is>
          <t>Иные бюджетные ассигнования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87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87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87" t="inlineStr">
        <is>
          <t>0412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87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87" t="inlineStr">
        <is>
          <t>800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87">
        <v>41600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87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87">
        <v>41600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87">
        <v>0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49" sId="2" ref="A187:XFD187" action="deleteRow">
    <rfmt sheetId="2" xfDxf="1" sqref="A187:XFD187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87" t="inlineStr">
        <is>
      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87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87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87" t="inlineStr">
        <is>
          <t>0412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87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87" t="inlineStr">
        <is>
          <t>810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87">
        <v>41600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87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87">
        <v>41600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87">
        <v>0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50" sId="2" ref="A187:XFD187" action="deleteRow">
    <rfmt sheetId="2" xfDxf="1" sqref="A187:XFD187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87" t="inlineStr">
        <is>
          <t xml:space="preserve"> 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
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87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87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87" t="inlineStr">
        <is>
          <t>0412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87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87" t="inlineStr">
        <is>
          <t>813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87">
        <v>41600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87">
        <v>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87">
        <v>41600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87">
        <v>0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51" sId="2" ref="A178:XFD178" action="deleteRow">
    <rfmt sheetId="2" xfDxf="1" sqref="A178:XFD178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178" t="inlineStr">
        <is>
    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      </is>
      </nc>
      <ndxf>
        <font>
          <b/>
          <sz val="11"/>
          <color theme="1"/>
          <name val="Times New Roman"/>
          <scheme val="none"/>
        </font>
        <numFmt numFmtId="168" formatCode="?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78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78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78" t="inlineStr">
        <is>
          <t>0410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78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78" t="inlineStr">
        <is>
          <t>100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78">
        <v>55909.2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78">
        <v>45402.3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78">
        <v>10506.899999999994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78">
        <v>0.81207207400570935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52" sId="2" ref="A178:XFD178" action="deleteRow">
    <rfmt sheetId="2" xfDxf="1" sqref="A178:XFD17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78" t="inlineStr">
        <is>
          <t>Расходы на выплаты персоналу государственных (муниципальных) органов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78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78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78" t="inlineStr">
        <is>
          <t>0410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78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78" t="inlineStr">
        <is>
          <t>120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78">
        <v>55909.2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78">
        <v>45402.3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78">
        <v>10506.899999999994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78">
        <v>0.81207207400570935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53" sId="2" ref="A178:XFD178" action="deleteRow">
    <rfmt sheetId="2" xfDxf="1" sqref="A178:XFD17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78" t="inlineStr">
        <is>
          <t>Фонд оплаты труда государственных (муниципальных) органов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78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78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78" t="inlineStr">
        <is>
          <t>0410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78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78" t="inlineStr">
        <is>
          <t>121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78">
        <v>43245.2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78">
        <v>35258.300000000003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78">
        <v>7986.8999999999942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78">
        <v>0.81531129466391661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54" sId="2" ref="A178:XFD178" action="deleteRow">
    <rfmt sheetId="2" xfDxf="1" sqref="A178:XFD17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78" t="inlineStr">
        <is>
          <t>Иные выплаты персоналу государственных (муниципальных) органов, за исключением фонда оплаты труда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78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78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78" t="inlineStr">
        <is>
          <t>0410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78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78" t="inlineStr">
        <is>
          <t>122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78">
        <v>1014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78">
        <v>422.1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78">
        <v>591.9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78">
        <v>0.41627218934911248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55" sId="2" ref="A178:XFD178" action="deleteRow">
    <rfmt sheetId="2" xfDxf="1" sqref="A178:XFD17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78" t="inlineStr">
        <is>
      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78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78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78" t="inlineStr">
        <is>
          <t>0410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78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78" t="inlineStr">
        <is>
          <t>129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78">
        <v>11650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78">
        <v>9721.9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78">
        <v>1928.1000000000004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78">
        <v>0.83449785407725319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56" sId="2" ref="A178:XFD178" action="deleteRow">
    <rfmt sheetId="2" xfDxf="1" sqref="A178:XFD17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78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78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78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78" t="inlineStr">
        <is>
          <t>0410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78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78" t="inlineStr">
        <is>
          <t>200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78">
        <v>38037.199999999997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78">
        <v>27582.6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78">
        <v>10454.599999999999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78">
        <v>0.72514801299780218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57" sId="2" ref="A178:XFD178" action="deleteRow">
    <rfmt sheetId="2" xfDxf="1" sqref="A178:XFD17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78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78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78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78" t="inlineStr">
        <is>
          <t>0410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78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78" t="inlineStr">
        <is>
          <t>240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78">
        <v>38037.199999999997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78">
        <v>27582.6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78">
        <v>10454.599999999999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78">
        <v>0.72514801299780218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58" sId="2" ref="A178:XFD178" action="deleteRow">
    <rfmt sheetId="2" xfDxf="1" sqref="A178:XFD17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78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78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78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78" t="inlineStr">
        <is>
          <t>0410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78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78" t="inlineStr">
        <is>
          <t>244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78">
        <v>38037.199999999997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78">
        <v>27582.6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78">
        <v>10454.599999999999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78">
        <v>0.72514801299780218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59" sId="2" ref="A156:XFD156" action="deleteRow">
    <rfmt sheetId="2" xfDxf="1" sqref="A156:XFD156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156" t="inlineStr">
        <is>
    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      </is>
      </nc>
      <ndxf>
        <font>
          <b/>
          <sz val="11"/>
          <color theme="1"/>
          <name val="Times New Roman"/>
          <scheme val="none"/>
        </font>
        <numFmt numFmtId="168" formatCode="?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6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6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6" t="inlineStr">
        <is>
          <t>0409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6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6" t="inlineStr">
        <is>
          <t>100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6">
        <v>119756.4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6">
        <v>104812.49999999999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6">
        <v>14943.9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56">
        <v>0.87521418479513402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60" sId="2" ref="A156:XFD156" action="deleteRow">
    <rfmt sheetId="2" xfDxf="1" sqref="A156:XFD156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156" t="inlineStr">
        <is>
          <t>Расходы на выплаты персоналу казенных учреждений</t>
        </is>
      </nc>
      <ndxf>
        <font>
          <b/>
          <sz val="11"/>
          <color theme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6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6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6" t="inlineStr">
        <is>
          <t>0409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6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6" t="inlineStr">
        <is>
          <t>110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6">
        <v>119756.4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6">
        <v>104812.49999999999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6">
        <v>14943.9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56">
        <v>0.87521418479513402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61" sId="2" ref="A156:XFD156" action="deleteRow">
    <rfmt sheetId="2" xfDxf="1" sqref="A156:XFD156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156" t="inlineStr">
        <is>
          <t>Фонд оплаты труда учреждений</t>
        </is>
      </nc>
      <ndxf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6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6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6" t="inlineStr">
        <is>
          <t>0409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6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6" t="inlineStr">
        <is>
          <t>111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6">
        <v>90362.9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6">
        <v>79748.399999999994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6">
        <v>10614.5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56">
        <v>0.88253475707397611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62" sId="2" ref="A156:XFD156" action="deleteRow">
    <rfmt sheetId="2" xfDxf="1" sqref="A156:XFD156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156" t="inlineStr">
        <is>
          <t>Иные выплаты персоналу учреждений, за исключением фонда оплаты труда</t>
        </is>
      </nc>
      <ndxf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6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6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6" t="inlineStr">
        <is>
          <t>0409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6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6" t="inlineStr">
        <is>
          <t>112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6">
        <v>2382.5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6">
        <v>1722.9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6">
        <v>659.59999999999991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56">
        <v>0.72314795383001051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63" sId="2" ref="A156:XFD156" action="deleteRow">
    <rfmt sheetId="2" xfDxf="1" sqref="A156:XFD156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156" t="inlineStr">
        <is>
          <t>Взносы по обязательному социальному страхованию на выплаты по оплате труда работников и иные выплаты работникам учреждений</t>
        </is>
      </nc>
      <ndxf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6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6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6" t="inlineStr">
        <is>
          <t>0409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6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6" t="inlineStr">
        <is>
          <t>119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6">
        <v>27011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6">
        <v>23341.200000000001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6">
        <v>3669.7999999999993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56">
        <v>0.86413683314205325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64" sId="2" ref="A156:XFD156" action="deleteRow">
    <rfmt sheetId="2" xfDxf="1" sqref="A156:XFD15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6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6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6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6" t="inlineStr">
        <is>
          <t>0409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6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6" t="inlineStr">
        <is>
          <t>200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6">
        <v>3169643.6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6">
        <v>2838535.8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6">
        <v>331107.80000000016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56">
        <v>0.89553784532746827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65" sId="2" ref="A156:XFD156" action="deleteRow">
    <rfmt sheetId="2" xfDxf="1" sqref="A156:XFD15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6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6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6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6" t="inlineStr">
        <is>
          <t>0409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6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6" t="inlineStr">
        <is>
          <t>240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6">
        <v>3169643.6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6">
        <v>2838535.8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6">
        <v>331107.80000000016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56">
        <v>0.89553784532746827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66" sId="2" ref="A156:XFD156" action="deleteRow">
    <rfmt sheetId="2" xfDxf="1" sqref="A156:XFD15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6" t="inlineStr">
        <is>
          <t>Закупка товаров, работ, услуг в целях капитального ремонта государственного (муниципального) имущества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6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6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6" t="inlineStr">
        <is>
          <t>0409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6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6" t="inlineStr">
        <is>
          <t>243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6">
        <v>4421.8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6">
        <v>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6">
        <v>4421.8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56">
        <v>0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67" sId="2" ref="A156:XFD156" action="deleteRow">
    <rfmt sheetId="2" xfDxf="1" sqref="A156:XFD15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6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6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6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6" t="inlineStr">
        <is>
          <t>0409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6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6" t="inlineStr">
        <is>
          <t>244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6">
        <v>3113097.2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6">
        <v>2809851.5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6">
        <v>303245.70000000019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56">
        <v>0.90259035278435884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68" sId="2" ref="A156:XFD156" action="deleteRow">
    <rfmt sheetId="2" xfDxf="1" sqref="A156:XFD15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6" t="inlineStr">
        <is>
          <t>Закупка энергетических ресурсов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6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6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6" t="inlineStr">
        <is>
          <t>0409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6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6" t="inlineStr">
        <is>
          <t>247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6">
        <v>52124.6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6">
        <v>28684.3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6">
        <v>23440.3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56">
        <v>0.55030254428810965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69" sId="2" ref="A156:XFD156" action="deleteRow">
    <rfmt sheetId="2" xfDxf="1" sqref="A156:XFD15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6" t="inlineStr">
        <is>
          <t>Социальное обеспечение и иные выплаты населению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6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6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6" t="inlineStr">
        <is>
          <t>0409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6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6" t="inlineStr">
        <is>
          <t>300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6">
        <v>106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6">
        <v>105.9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6">
        <v>9.9999999999994316E-2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56">
        <v>0.99905660377358496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70" sId="2" ref="A156:XFD156" action="deleteRow">
    <rfmt sheetId="2" xfDxf="1" sqref="A156:XFD15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6" t="inlineStr">
        <is>
          <t>Социальные выплаты гражданам, кроме публичных нормативных социальных выплат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6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6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6" t="inlineStr">
        <is>
          <t>0409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6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6" t="inlineStr">
        <is>
          <t>320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6">
        <v>106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6">
        <v>105.9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6">
        <v>9.9999999999994316E-2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56">
        <v>0.99905660377358496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71" sId="2" ref="A156:XFD156" action="deleteRow">
    <rfmt sheetId="2" xfDxf="1" sqref="A156:XFD15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6" t="inlineStr">
        <is>
          <t>Пособия, компенсации и иные социальные выплаты гражданам, кроме публичных нормативных обязательств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6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6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6" t="inlineStr">
        <is>
          <t>0409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6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6" t="inlineStr">
        <is>
          <t>321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6">
        <v>106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6">
        <v>105.9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6">
        <v>9.9999999999994316E-2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56">
        <v>0.99905660377358496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72" sId="2" ref="A156:XFD156" action="deleteRow">
    <rfmt sheetId="2" xfDxf="1" sqref="A156:XFD156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156" t="inlineStr">
        <is>
          <t>Капитальные вложения в объекты государственной (муниципальной) собственности</t>
        </is>
      </nc>
      <ndxf>
        <font>
          <b/>
          <sz val="11"/>
          <color theme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6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6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6" t="inlineStr">
        <is>
          <t>0409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6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6" t="inlineStr">
        <is>
          <t>400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6">
        <v>199808.9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6">
        <v>125284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6">
        <v>74524.899999999994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56">
        <v>0.62701911676607003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73" sId="2" ref="A156:XFD156" action="deleteRow">
    <rfmt sheetId="2" xfDxf="1" sqref="A156:XFD156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156" t="inlineStr">
        <is>
          <t>Бюджетные инвестиции</t>
        </is>
      </nc>
      <ndxf>
        <font>
          <b/>
          <sz val="11"/>
          <color theme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6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6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6" t="inlineStr">
        <is>
          <t>0409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6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6" t="inlineStr">
        <is>
          <t>410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6">
        <v>199808.9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6">
        <v>125284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6">
        <v>74524.899999999994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56">
        <v>0.62701911676607003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74" sId="2" ref="A156:XFD156" action="deleteRow">
    <rfmt sheetId="2" xfDxf="1" sqref="A156:XFD156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156" t="inlineStr">
        <is>
          <t>Бюджетные инвестиции в объекты капитального строительства государственной (муниципальной) собственности</t>
        </is>
      </nc>
      <ndxf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6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6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6" t="inlineStr">
        <is>
          <t>0409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6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6" t="inlineStr">
        <is>
          <t>414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6">
        <v>199808.9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6">
        <v>125284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6">
        <v>74524.899999999994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56">
        <v>0.62701911676607003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75" sId="2" ref="A156:XFD156" action="deleteRow">
    <rfmt sheetId="2" xfDxf="1" sqref="A156:XFD156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156" t="inlineStr">
        <is>
          <t>Иные бюджетные ассигнования</t>
        </is>
      </nc>
      <ndxf>
        <font>
          <b/>
          <sz val="11"/>
          <color theme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6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6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6" t="inlineStr">
        <is>
          <t>0409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6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6" t="inlineStr">
        <is>
          <t>800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6">
        <v>408204.9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6">
        <v>342287.10000000003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6">
        <v>65917.799999999988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56">
        <v>0.83851786198548817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76" sId="2" ref="A156:XFD156" action="deleteRow">
    <rfmt sheetId="2" xfDxf="1" sqref="A156:XFD15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6" t="inlineStr">
        <is>
      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6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6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6" t="inlineStr">
        <is>
          <t>0409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6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6" t="inlineStr">
        <is>
          <t>810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6">
        <v>407920.2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6">
        <v>342002.4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6">
        <v>65917.799999999988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56">
        <v>0.83840515865603127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77" sId="2" ref="A156:XFD156" action="deleteRow">
    <rfmt sheetId="2" xfDxf="1" sqref="A156:XFD15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6" t="inlineStr">
        <is>
          <t xml:space="preserve"> 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
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6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6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6" t="inlineStr">
        <is>
          <t>0409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6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6" t="inlineStr">
        <is>
          <t>813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6">
        <v>407920.2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6">
        <v>342002.4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6">
        <v>65917.799999999988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56">
        <v>0.83840515865603127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78" sId="2" ref="A156:XFD156" action="deleteRow">
    <rfmt sheetId="2" xfDxf="1" sqref="A156:XFD15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6" t="inlineStr">
        <is>
          <t>Уплата налогов, сборов и иных платежей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6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6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6" t="inlineStr">
        <is>
          <t>0409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6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6" t="inlineStr">
        <is>
          <t>850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6">
        <v>284.7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6">
        <v>284.7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6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56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79" sId="2" ref="A156:XFD156" action="deleteRow">
    <rfmt sheetId="2" xfDxf="1" sqref="A156:XFD15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6" t="inlineStr">
        <is>
          <t>Уплата прочих налогов, сборов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6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6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6" t="inlineStr">
        <is>
          <t>0409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6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6" t="inlineStr">
        <is>
          <t>852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6">
        <v>284.7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6">
        <v>284.7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6">
        <v>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56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80" sId="2" ref="A148:XFD148" action="deleteRow">
    <rfmt sheetId="2" xfDxf="1" sqref="A148:XFD14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48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48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48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48" t="inlineStr">
        <is>
          <t>0408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48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48" t="inlineStr">
        <is>
          <t>200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48">
        <v>65062.5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48">
        <v>5461.6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48">
        <v>59600.9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48">
        <v>8.394390009606148E-2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81" sId="2" ref="A148:XFD148" action="deleteRow">
    <rfmt sheetId="2" xfDxf="1" sqref="A148:XFD14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48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48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48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48" t="inlineStr">
        <is>
          <t>0408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48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48" t="inlineStr">
        <is>
          <t>240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48">
        <v>65062.5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48">
        <v>5461.6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48">
        <v>59600.9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48">
        <v>8.394390009606148E-2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82" sId="2" ref="A148:XFD148" action="deleteRow">
    <rfmt sheetId="2" xfDxf="1" sqref="A148:XFD14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48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48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48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48" t="inlineStr">
        <is>
          <t>0408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48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48" t="inlineStr">
        <is>
          <t>244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48">
        <v>65062.5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48">
        <v>5461.6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48">
        <v>59600.9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48">
        <v>8.394390009606148E-2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83" sId="2" ref="A148:XFD148" action="deleteRow">
    <rfmt sheetId="2" xfDxf="1" sqref="A148:XFD14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48" t="inlineStr">
        <is>
          <t>Иные бюджетные ассигнования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48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48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48" t="inlineStr">
        <is>
          <t>0408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48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48" t="inlineStr">
        <is>
          <t>800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48">
        <v>1533668.8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48">
        <v>1241018.1000000001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48">
        <v>292650.69999999995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48">
        <v>0.80918259535565962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84" sId="2" ref="A148:XFD148" action="deleteRow">
    <rfmt sheetId="2" xfDxf="1" sqref="A148:XFD14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48" t="inlineStr">
        <is>
      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48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48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48" t="inlineStr">
        <is>
          <t>0408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48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48" t="inlineStr">
        <is>
          <t>810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48">
        <v>1533668.8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48">
        <v>1241018.1000000001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48">
        <v>292650.69999999995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48">
        <v>0.80918259535565962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85" sId="2" ref="A148:XFD148" action="deleteRow">
    <rfmt sheetId="2" xfDxf="1" sqref="A148:XFD14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48" t="inlineStr">
        <is>
      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48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48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48" t="inlineStr">
        <is>
          <t>0408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48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48" t="inlineStr">
        <is>
          <t>811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48">
        <v>1504010.7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48">
        <v>1221390.5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48">
        <v>282620.19999999995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48">
        <v>0.81208896984575973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86" sId="2" ref="A148:XFD148" action="deleteRow">
    <rfmt sheetId="2" xfDxf="1" sqref="A148:XFD14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48" t="inlineStr">
        <is>
          <t xml:space="preserve"> 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
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48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48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48" t="inlineStr">
        <is>
          <t>0408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48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48" t="inlineStr">
        <is>
          <t>813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48">
        <v>29658.1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48">
        <v>19627.599999999999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48">
        <v>10030.5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48">
        <v>0.66179559715558312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87" sId="2" ref="A137:XFD137" action="deleteRow">
    <rfmt sheetId="2" xfDxf="1" sqref="A137:XFD137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137" t="inlineStr">
        <is>
          <t>Закупка товаров, работ и услуг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37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37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37" t="inlineStr">
        <is>
          <t>0314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37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37" t="inlineStr">
        <is>
          <t>200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37">
        <v>137546.6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37">
        <v>121100.5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37">
        <v>16446.100000000006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37">
        <v>0.88043252250510007</v>
      </nc>
      <ndxf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88" sId="2" ref="A137:XFD137" action="deleteRow">
    <rfmt sheetId="2" xfDxf="1" sqref="A137:XFD137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137" t="inlineStr">
        <is>
          <t>Иные закупки товаров, работ и услуг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37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37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37" t="inlineStr">
        <is>
          <t>0314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37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37" t="inlineStr">
        <is>
          <t>240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37">
        <v>137546.6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37">
        <v>121100.5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37">
        <v>16446.100000000006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37">
        <v>0.88043252250510007</v>
      </nc>
      <ndxf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89" sId="2" ref="A137:XFD137" action="deleteRow">
    <rfmt sheetId="2" xfDxf="1" sqref="A137:XFD137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137" t="inlineStr">
        <is>
          <t>Закупка товаров, работ, услуг в целях капитального ремонта государственного (муниципального) имущества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37">
        <v>200</v>
      </nc>
      <ndxf>
        <font>
          <b val="0"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37" t="inlineStr">
        <is>
          <t>000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37" t="inlineStr">
        <is>
          <t>0314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37" t="inlineStr">
        <is>
          <t>00 0 00 00000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37" t="inlineStr">
        <is>
          <t>243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37">
        <v>9451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37">
        <v>0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37">
        <v>9451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37">
        <v>0</v>
      </nc>
      <ndxf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90" sId="2" ref="A137:XFD137" action="deleteRow">
    <rfmt sheetId="2" xfDxf="1" sqref="A137:XFD137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137" t="inlineStr">
        <is>
          <t>Прочая закупка товаров, работ и услуг для обеспечения государственных (муниципальных) нужд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37">
        <v>200</v>
      </nc>
      <ndxf>
        <font>
          <b val="0"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37" t="inlineStr">
        <is>
          <t>000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37" t="inlineStr">
        <is>
          <t>0314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37" t="inlineStr">
        <is>
          <t>00 0 00 00000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37" t="inlineStr">
        <is>
          <t>244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37">
        <v>128095.6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37">
        <v>121100.5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37">
        <v>6995.1000000000058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37">
        <v>0.94539156692345405</v>
      </nc>
      <ndxf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91" sId="2" ref="A137:XFD137" action="deleteRow">
    <rfmt sheetId="2" xfDxf="1" sqref="A137:XFD137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37" t="inlineStr">
        <is>
          <t>Предоставление субсидий бюджетным, автономным учреждениям и иным некоммерческим организациям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37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37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37" t="inlineStr">
        <is>
          <t>0314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37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37" t="inlineStr">
        <is>
          <t>600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37">
        <v>8591.7000000000007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37">
        <v>7910.9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37">
        <v>680.80000000000018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37">
        <v>0.92076073419695736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92" sId="2" ref="A137:XFD137" action="deleteRow">
    <rfmt sheetId="2" xfDxf="1" sqref="A137:XFD137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37" t="inlineStr">
        <is>
          <t>Субсидии бюджетным учреждениям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37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37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37" t="inlineStr">
        <is>
          <t>0314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37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37" t="inlineStr">
        <is>
          <t>610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37">
        <v>443.2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37">
        <v>443.2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37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37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93" sId="2" ref="A137:XFD137" action="deleteRow">
    <rfmt sheetId="2" xfDxf="1" sqref="A137:XFD137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37" t="inlineStr">
        <is>
      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37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37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37" t="inlineStr">
        <is>
          <t>0314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37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37" t="inlineStr">
        <is>
          <t>611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37">
        <v>443.2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37">
        <v>443.2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37">
        <v>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37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94" sId="2" ref="A137:XFD137" action="deleteRow">
    <rfmt sheetId="2" xfDxf="1" sqref="A137:XFD137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37" t="inlineStr">
        <is>
      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37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37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37" t="inlineStr">
        <is>
          <t>0314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37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37" t="inlineStr">
        <is>
          <t>630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37">
        <v>8148.5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37">
        <v>7467.7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37">
        <v>680.80000000000018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37">
        <v>0.91645088053015888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95" sId="2" ref="A137:XFD137" action="deleteRow">
    <rfmt sheetId="2" xfDxf="1" sqref="A137:XFD137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37" t="inlineStr">
        <is>
          <t>Субсидии (гранты в форме субсидий), не подлежащие казначейскому сопровождению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37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37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37" t="inlineStr">
        <is>
          <t>0314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37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37" t="inlineStr">
        <is>
          <t>633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37">
        <v>8148.5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37">
        <v>7467.7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37">
        <v>680.80000000000018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37">
        <v>0.91645088053015888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96" sId="2" ref="A121:XFD121" action="deleteRow">
    <rfmt sheetId="2" xfDxf="1" sqref="A121:XFD121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121" t="inlineStr">
        <is>
    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2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2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21" t="inlineStr">
        <is>
          <t>0310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2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21" t="inlineStr">
        <is>
          <t>100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21">
        <v>304405.09999999998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21">
        <v>260452.2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21">
        <v>43952.899999999987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21">
        <v>0.85561050061250632</v>
      </nc>
      <ndxf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97" sId="2" ref="A121:XFD121" action="deleteRow">
    <rfmt sheetId="2" xfDxf="1" sqref="A121:XFD121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121" t="inlineStr">
        <is>
          <t>Расходы на выплаты персоналу казенных учреждений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2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2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21" t="inlineStr">
        <is>
          <t>0310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2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21" t="inlineStr">
        <is>
          <t>110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21">
        <v>304405.09999999998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21">
        <v>260452.2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21">
        <v>43952.899999999987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21">
        <v>0.85561050061250632</v>
      </nc>
      <ndxf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98" sId="2" ref="A121:XFD121" action="deleteRow">
    <rfmt sheetId="2" xfDxf="1" sqref="A121:XFD121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121" t="inlineStr">
        <is>
          <t>Фонд оплаты труда учреждений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21">
        <v>200</v>
      </nc>
      <ndxf>
        <font>
          <b val="0"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21" t="inlineStr">
        <is>
          <t>000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21" t="inlineStr">
        <is>
          <t>0310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21" t="inlineStr">
        <is>
          <t>00 0 00 00000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21" t="inlineStr">
        <is>
          <t>111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21">
        <v>231595.3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21">
        <v>197848.7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21">
        <v>33746.599999999977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21">
        <v>0.85428633482631133</v>
      </nc>
      <ndxf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199" sId="2" ref="A121:XFD121" action="deleteRow">
    <rfmt sheetId="2" xfDxf="1" sqref="A121:XFD12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21" t="inlineStr">
        <is>
          <t>Иные выплаты персоналу учреждений, за исключением фонда оплаты труда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2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2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21" t="inlineStr">
        <is>
          <t>0310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2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21" t="inlineStr">
        <is>
          <t>112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21">
        <v>5020.2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21">
        <v>4995.8999999999996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21">
        <v>24.300000000000182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21">
        <v>0.99515955539619927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00" sId="2" ref="A121:XFD121" action="deleteRow">
    <rfmt sheetId="2" xfDxf="1" sqref="A121:XFD12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21" t="inlineStr">
        <is>
          <t xml:space="preserve">Взносы по обязательному социальному страхованию на выплаты по оплате труда работников и иные выплаты работникам учреждений 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2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2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21" t="inlineStr">
        <is>
          <t>0310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2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21" t="inlineStr">
        <is>
          <t>119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21">
        <v>67789.600000000006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21">
        <v>57607.6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21">
        <v>10182.000000000007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21">
        <v>0.84979996931682722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01" sId="2" ref="A121:XFD121" action="deleteRow">
    <rfmt sheetId="2" xfDxf="1" sqref="A121:XFD12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21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2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2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21" t="inlineStr">
        <is>
          <t>0310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2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21" t="inlineStr">
        <is>
          <t>200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21">
        <v>91156.2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21">
        <v>63082.2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21">
        <v>28074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21">
        <v>0.69202314269353049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02" sId="2" ref="A121:XFD121" action="deleteRow">
    <rfmt sheetId="2" xfDxf="1" sqref="A121:XFD121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121" t="inlineStr">
        <is>
          <t>Иные закупки товаров, работ и услуг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2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2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21" t="inlineStr">
        <is>
          <t>0310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2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21" t="inlineStr">
        <is>
          <t>240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21">
        <v>91156.2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21">
        <v>63082.2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21">
        <v>28074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21">
        <v>0.69202314269353049</v>
      </nc>
      <ndxf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03" sId="2" ref="A121:XFD121" action="deleteRow">
    <rfmt sheetId="2" xfDxf="1" sqref="A121:XFD121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121" t="inlineStr">
        <is>
          <t>Прочая закупка товаров, работ и услуг для обеспечения государственных (муниципальных) нужд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21">
        <v>200</v>
      </nc>
      <ndxf>
        <font>
          <b val="0"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21" t="inlineStr">
        <is>
          <t>000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21" t="inlineStr">
        <is>
          <t>0310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21" t="inlineStr">
        <is>
          <t>00 0 00 00000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21" t="inlineStr">
        <is>
          <t>244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21">
        <v>82741.7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21">
        <v>59097.1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21">
        <v>23644.6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21">
        <v>0.7142359898334214</v>
      </nc>
      <ndxf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04" sId="2" ref="A121:XFD121" action="deleteRow">
    <rfmt sheetId="2" xfDxf="1" sqref="A121:XFD12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21" t="inlineStr">
        <is>
          <t>Закупка энергетических ресурсов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2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2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21" t="inlineStr">
        <is>
          <t>0310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2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21" t="inlineStr">
        <is>
          <t>247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21">
        <v>8414.5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21">
        <v>3985.1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21">
        <v>4429.3999999999996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21">
        <v>0.47359914433418504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05" sId="2" ref="A121:XFD121" action="deleteRow">
    <rfmt sheetId="2" xfDxf="1" sqref="A121:XFD12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21" t="inlineStr">
        <is>
          <t>Социальное обеспечение и иные выплаты населению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2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2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21" t="inlineStr">
        <is>
          <t>0310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2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21" t="inlineStr">
        <is>
          <t>300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21">
        <v>25.7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21">
        <v>25.6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21">
        <v>9.9999999999997868E-2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21">
        <v>0.99610894941634254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06" sId="2" ref="A121:XFD121" action="deleteRow">
    <rfmt sheetId="2" xfDxf="1" sqref="A121:XFD121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121" t="inlineStr">
        <is>
          <t>Социальные выплаты гражданам, кроме публичных нормативных социальных выплат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2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2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21" t="inlineStr">
        <is>
          <t>0310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2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21" t="inlineStr">
        <is>
          <t>320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21">
        <v>25.7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21">
        <v>25.6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21">
        <v>9.9999999999997868E-2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21">
        <v>0.99610894941634254</v>
      </nc>
      <ndxf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07" sId="2" ref="A121:XFD121" action="deleteRow">
    <rfmt sheetId="2" xfDxf="1" sqref="A121:XFD121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121" t="inlineStr">
        <is>
          <t>Пособия, компенсации и иные социальные выплаты гражданам, кроме публичных нормативных обязательств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21">
        <v>200</v>
      </nc>
      <ndxf>
        <font>
          <b val="0"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21" t="inlineStr">
        <is>
          <t>000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21" t="inlineStr">
        <is>
          <t>0310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21" t="inlineStr">
        <is>
          <t>00 0 00 00000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21" t="inlineStr">
        <is>
          <t>321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21">
        <v>25.7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21">
        <v>25.6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21">
        <v>9.9999999999997868E-2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21">
        <v>0.99610894941634254</v>
      </nc>
      <ndxf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08" sId="2" ref="A121:XFD121" action="deleteRow">
    <rfmt sheetId="2" xfDxf="1" sqref="A121:XFD121" start="0" length="0">
      <dxf>
        <font>
          <b/>
          <name val="Times New Roman"/>
          <scheme val="none"/>
        </font>
        <alignment vertical="center" wrapText="1" readingOrder="0"/>
      </dxf>
    </rfmt>
    <rcc rId="0" sId="2" s="1" dxf="1">
      <nc r="A121" t="inlineStr">
        <is>
          <t>Иные бюджетные ассигнования</t>
        </is>
      </nc>
      <ndxf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2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2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21" t="inlineStr">
        <is>
          <t>0310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2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21" t="inlineStr">
        <is>
          <t>800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21">
        <v>53.1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21">
        <v>25.2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21">
        <v>27.900000000000002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21">
        <v>0.47457627118644063</v>
      </nc>
      <ndxf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09" sId="2" ref="A121:XFD121" action="deleteRow">
    <rfmt sheetId="2" xfDxf="1" sqref="A121:XFD121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121" t="inlineStr">
        <is>
          <t>Уплата налогов, сборов и иных платежей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2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2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21" t="inlineStr">
        <is>
          <t>0310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2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21" t="inlineStr">
        <is>
          <t>850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21">
        <v>53.1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21">
        <v>25.2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21">
        <v>27.900000000000002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21">
        <v>0.47457627118644063</v>
      </nc>
      <ndxf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10" sId="2" ref="A121:XFD121" action="deleteRow">
    <rfmt sheetId="2" xfDxf="1" sqref="A121:XFD121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121" t="inlineStr">
        <is>
          <t>Уплата иных платежей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21">
        <v>200</v>
      </nc>
      <ndxf>
        <font>
          <b val="0"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21" t="inlineStr">
        <is>
          <t>000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21" t="inlineStr">
        <is>
          <t>0310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21" t="inlineStr">
        <is>
          <t>00 0 00 00000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21" t="inlineStr">
        <is>
          <t>852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21">
        <v>53.1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21">
        <v>25.2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21">
        <v>27.900000000000002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21">
        <v>0.47457627118644063</v>
      </nc>
      <ndxf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11" sId="2" ref="A111:XFD111" action="deleteRow">
    <rfmt sheetId="2" xfDxf="1" sqref="A111:XFD11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11" t="inlineStr">
        <is>
    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1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1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11" t="inlineStr">
        <is>
          <t>0309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1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11" t="inlineStr">
        <is>
          <t>100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11">
        <v>67860.099999999991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11">
        <v>60231.3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11">
        <v>7628.7999999999984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11">
        <v>0.88758047807179785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12" sId="2" ref="A111:XFD111" action="deleteRow">
    <rfmt sheetId="2" xfDxf="1" sqref="A111:XFD11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11" t="inlineStr">
        <is>
          <t>Расходы на выплаты персоналу государственных (муниципальных) органов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1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1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11" t="inlineStr">
        <is>
          <t>0309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1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11" t="inlineStr">
        <is>
          <t>120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11">
        <v>67860.099999999991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11">
        <v>60231.3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11">
        <v>7628.7999999999984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11">
        <v>0.88758047807179785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13" sId="2" ref="A111:XFD111" action="deleteRow">
    <rfmt sheetId="2" xfDxf="1" sqref="A111:XFD11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11" t="inlineStr">
        <is>
          <t>Фонд оплаты труда государственных (муниципальных) органов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1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1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11" t="inlineStr">
        <is>
          <t>0309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1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11" t="inlineStr">
        <is>
          <t>121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11">
        <v>52031.1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11">
        <v>45643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11">
        <v>6388.0999999999985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11">
        <v>0.87722535176077387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14" sId="2" ref="A111:XFD111" action="deleteRow">
    <rfmt sheetId="2" xfDxf="1" sqref="A111:XFD11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11" t="inlineStr">
        <is>
          <t>Иные выплаты персоналу государственных (муниципальных) органов, за исключением фонда оплаты труда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1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1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11" t="inlineStr">
        <is>
          <t>0309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1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11" t="inlineStr">
        <is>
          <t>122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11">
        <v>1586.1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11">
        <v>1571.8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11">
        <v>14.299999999999955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11">
        <v>0.99098417502049052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15" sId="2" ref="A111:XFD111" action="deleteRow">
    <rfmt sheetId="2" xfDxf="1" sqref="A111:XFD11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11" t="inlineStr">
        <is>
      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1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1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11" t="inlineStr">
        <is>
          <t>0309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1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11" t="inlineStr">
        <is>
          <t>129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11">
        <v>14242.9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11">
        <v>13016.5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11">
        <v>1226.3999999999996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11">
        <v>0.91389394013859537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16" sId="2" ref="A111:XFD111" action="deleteRow">
    <rfmt sheetId="2" xfDxf="1" sqref="A111:XFD11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11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1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1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11" t="inlineStr">
        <is>
          <t>0309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1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11" t="inlineStr">
        <is>
          <t>200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11">
        <v>34308.699999999997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11">
        <v>11765.1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11">
        <v>22543.599999999999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11">
        <v>0.34291885148664919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17" sId="2" ref="A111:XFD111" action="deleteRow">
    <rfmt sheetId="2" xfDxf="1" sqref="A111:XFD11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11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1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1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11" t="inlineStr">
        <is>
          <t>0309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1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11" t="inlineStr">
        <is>
          <t>240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11">
        <v>34308.699999999997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11">
        <v>11765.1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11">
        <v>22543.599999999999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11">
        <v>0.34291885148664919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18" sId="2" ref="A111:XFD111" action="deleteRow">
    <rfmt sheetId="2" xfDxf="1" sqref="A111:XFD11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11" t="inlineStr">
        <is>
          <t>Закупка товаров, работ и услуг в целях капитального ремонта государственного (муниципального) имущества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1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1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11" t="inlineStr">
        <is>
          <t>0309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1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11" t="inlineStr">
        <is>
          <t>243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11">
        <v>17379.900000000001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11">
        <v>344.2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11">
        <v>17035.7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11">
        <v>1.9804486792213992E-2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19" sId="2" ref="A111:XFD111" action="deleteRow">
    <rfmt sheetId="2" xfDxf="1" sqref="A111:XFD11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11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1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1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11" t="inlineStr">
        <is>
          <t>0309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1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11" t="inlineStr">
        <is>
          <t>244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11">
        <v>16928.8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11">
        <v>11420.9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11">
        <v>5507.9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11">
        <v>0.67464321156845142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20" sId="2" ref="A72:XFD72" action="deleteRow">
    <rfmt sheetId="2" xfDxf="1" sqref="A72:XFD7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2" t="inlineStr">
        <is>
    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2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2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2" t="inlineStr">
        <is>
          <t>0113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2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2" t="inlineStr">
        <is>
          <t>100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2">
        <v>409547.10000000003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2">
        <v>344479.4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2">
        <v>65067.700000000019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2">
        <v>0.84112279149333491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21" sId="2" ref="A72:XFD72" action="deleteRow">
    <rfmt sheetId="2" xfDxf="1" sqref="A72:XFD7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2" t="inlineStr">
        <is>
          <t>Расходы на выплаты персоналу казенных учреждений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2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2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2" t="inlineStr">
        <is>
          <t>0113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2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2" t="inlineStr">
        <is>
          <t>110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2">
        <v>272110.7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2">
        <v>229859.1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2">
        <v>42251.600000000013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2">
        <v>0.84472642935393571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22" sId="2" ref="A72:XFD72" action="deleteRow">
    <rfmt sheetId="2" xfDxf="1" sqref="A72:XFD7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2" t="inlineStr">
        <is>
          <t>Фонд оплаты труда учреждений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2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2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2" t="inlineStr">
        <is>
          <t>0113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2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2" t="inlineStr">
        <is>
          <t>111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2">
        <v>206559.5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2">
        <v>174320.3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2">
        <v>32239.200000000012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2">
        <v>0.84392293745869829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23" sId="2" ref="A72:XFD72" action="deleteRow">
    <rfmt sheetId="2" xfDxf="1" sqref="A72:XFD7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2" t="inlineStr">
        <is>
          <t>Иные выплаты персоналу учреждений, за исключением фонда оплаты труда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2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2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2" t="inlineStr">
        <is>
          <t>0113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2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2" t="inlineStr">
        <is>
          <t>112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2">
        <v>6494.4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2">
        <v>5600.7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2">
        <v>893.69999999999982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2">
        <v>0.86238913525498895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24" sId="2" ref="A72:XFD72" action="deleteRow">
    <rfmt sheetId="2" xfDxf="1" sqref="A72:XFD7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2" t="inlineStr">
        <is>
          <t xml:space="preserve">Взносы по обязательному социальному страхованию на выплаты по оплате труда работников и иные выплаты работникам учреждений 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2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2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2" t="inlineStr">
        <is>
          <t>0113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2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2" t="inlineStr">
        <is>
          <t>119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2">
        <v>59056.800000000003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2">
        <v>49938.1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2">
        <v>9118.7000000000044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2">
        <v>0.84559441080451359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25" sId="2" ref="A72:XFD72" action="deleteRow">
    <rfmt sheetId="2" xfDxf="1" sqref="A72:XFD7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2" t="inlineStr">
        <is>
          <t>Расходы на выплаты персоналу государственных (муниципальных) органов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2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2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2" t="inlineStr">
        <is>
          <t>0113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2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2" t="inlineStr">
        <is>
          <t>120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2">
        <v>137436.40000000002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2">
        <v>114620.29999999999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2">
        <v>22816.100000000006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2">
        <v>0.83398793914858049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26" sId="2" ref="A72:XFD72" action="deleteRow">
    <rfmt sheetId="2" xfDxf="1" sqref="A72:XFD7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2" t="inlineStr">
        <is>
          <t>Фонд оплаты труда государственных (муниципальных) органов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2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2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2" t="inlineStr">
        <is>
          <t>0113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2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2" t="inlineStr">
        <is>
          <t>121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2">
        <v>105005.1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2">
        <v>88468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2">
        <v>16537.100000000006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2">
        <v>0.84251145896723112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27" sId="2" ref="A72:XFD72" action="deleteRow">
    <rfmt sheetId="2" xfDxf="1" sqref="A72:XFD7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2" t="inlineStr">
        <is>
          <t>Иные выплаты персоналу государственных (муниципальных) органов, за исключением фонда оплаты труда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2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2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2" t="inlineStr">
        <is>
          <t>0113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2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2" t="inlineStr">
        <is>
          <t>122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2">
        <v>3791.6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2">
        <v>1827.9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2">
        <v>1963.6999999999998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2">
        <v>0.48209199282624754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28" sId="2" ref="A72:XFD72" action="deleteRow">
    <rfmt sheetId="2" xfDxf="1" sqref="A72:XFD7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2" t="inlineStr">
        <is>
      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2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2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2" t="inlineStr">
        <is>
          <t>0113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2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2" t="inlineStr">
        <is>
          <t>129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2">
        <v>28639.7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2">
        <v>24324.400000000001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2">
        <v>4315.2999999999993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2">
        <v>0.84932453901402605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29" sId="2" ref="A72:XFD72" action="deleteRow">
    <rfmt sheetId="2" xfDxf="1" sqref="A72:XFD7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2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2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2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2" t="inlineStr">
        <is>
          <t>0113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2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2" t="inlineStr">
        <is>
          <t>200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2">
        <v>278963.39999999997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2">
        <v>159248.19999999998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2">
        <v>119715.20000000003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2">
        <v>0.57085696546572062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30" sId="2" ref="A72:XFD72" action="deleteRow">
    <rfmt sheetId="2" xfDxf="1" sqref="A72:XFD7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2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2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2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2" t="inlineStr">
        <is>
          <t>0113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2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2" t="inlineStr">
        <is>
          <t>240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2">
        <v>278963.39999999997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2">
        <v>159248.19999999998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2">
        <v>119715.20000000003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2">
        <v>0.57085696546572062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31" sId="2" ref="A72:XFD72" action="deleteRow">
    <rfmt sheetId="2" xfDxf="1" sqref="A72:XFD7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2" t="inlineStr">
        <is>
          <t>Закупка товаров, работ, услуг в целях капитального ремонта государственного (муниципального) имущества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2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2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2" t="inlineStr">
        <is>
          <t>0113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2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2" t="inlineStr">
        <is>
          <t>243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2">
        <v>29452.1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2">
        <v>1146.8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2">
        <v>28305.3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2">
        <v>3.8937800700119853E-2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32" sId="2" ref="A72:XFD72" action="deleteRow">
    <rfmt sheetId="2" xfDxf="1" sqref="A72:XFD7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2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2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2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2" t="inlineStr">
        <is>
          <t>0113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2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2" t="inlineStr">
        <is>
          <t>244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2">
        <v>246075.7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2">
        <v>155571.4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2">
        <v>90504.300000000017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2">
        <v>0.63220951926581936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33" sId="2" ref="A72:XFD72" action="deleteRow">
    <rfmt sheetId="2" xfDxf="1" sqref="A72:XFD7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2" t="inlineStr">
        <is>
          <t>Закупка энергетических ресурсов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2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2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2" t="inlineStr">
        <is>
          <t>0113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2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2" t="inlineStr">
        <is>
          <t>247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2">
        <v>3435.6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2">
        <v>2530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2">
        <v>905.59999999999991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2">
        <v>0.73640703225055304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34" sId="2" ref="A72:XFD72" action="deleteRow">
    <rfmt sheetId="2" xfDxf="1" sqref="A72:XFD7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2" t="inlineStr">
        <is>
          <t>Социальное обеспечение и иные выплаты населению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2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2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2" t="inlineStr">
        <is>
          <t>0113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2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2" t="inlineStr">
        <is>
          <t>300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2">
        <v>4853.3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2">
        <v>4683.3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2">
        <v>170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2">
        <v>0.96497228689757486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35" sId="2" ref="A72:XFD72" action="deleteRow">
    <rfmt sheetId="2" xfDxf="1" sqref="A72:XFD7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2" t="inlineStr">
        <is>
          <t>Социальные выплаты гражданам, кроме публичных нормативных социальных выплат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2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2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2" t="inlineStr">
        <is>
          <t>0113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2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2" t="inlineStr">
        <is>
          <t>320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2">
        <v>4853.3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2">
        <v>4683.3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2">
        <v>170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2">
        <v>0.96497228689757486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36" sId="2" ref="A72:XFD72" action="deleteRow">
    <rfmt sheetId="2" xfDxf="1" sqref="A72:XFD7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2" t="inlineStr">
        <is>
          <t>Пособия, компенсации и иные социальные выплаты гражданам, кроме публичных нормативных обязательств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2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2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2" t="inlineStr">
        <is>
          <t>0113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2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2" t="inlineStr">
        <is>
          <t>321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2">
        <v>4853.3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2">
        <v>4683.3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2">
        <v>170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2">
        <v>0.96497228689757486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37" sId="2" ref="A72:XFD72" action="deleteRow">
    <rfmt sheetId="2" xfDxf="1" sqref="A72:XFD7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2" t="inlineStr">
        <is>
          <t>Капитальные вложения в объекты государственной (муниципальной) собственности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2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2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2" t="inlineStr">
        <is>
          <t>0113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2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2" t="inlineStr">
        <is>
          <t>400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2">
        <v>23954.9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2">
        <v>4073.5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2">
        <v>19881.400000000001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2">
        <v>0.1700487165465103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38" sId="2" ref="A72:XFD72" action="deleteRow">
    <rfmt sheetId="2" xfDxf="1" sqref="A72:XFD7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2" t="inlineStr">
        <is>
          <t>Бюджетные инвестиции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2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2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2" t="inlineStr">
        <is>
          <t>0113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2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2" t="inlineStr">
        <is>
          <t>410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2">
        <v>23954.9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2">
        <v>4073.5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2">
        <v>19881.400000000001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2">
        <v>0.1700487165465103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39" sId="2" ref="A72:XFD72" action="deleteRow">
    <rfmt sheetId="2" xfDxf="1" sqref="A72:XFD7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2" t="inlineStr">
        <is>
          <t>Бюджетные инвестиции в объекты капитального строительства государственной (муниципальной) собственности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2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2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2" t="inlineStr">
        <is>
          <t>0113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2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2" t="inlineStr">
        <is>
          <t>414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2">
        <v>23954.9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2">
        <v>4073.5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2">
        <v>19881.400000000001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2">
        <v>0.1700487165465103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40" sId="2" ref="A72:XFD72" action="deleteRow">
    <rfmt sheetId="2" xfDxf="1" sqref="A72:XFD7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2" t="inlineStr">
        <is>
          <t>Предоставление субсидий бюджетным, автономным учреждениям и иным некоммерческим организациям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2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2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2" t="inlineStr">
        <is>
          <t>0113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2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2" t="inlineStr">
        <is>
          <t>600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2">
        <v>866830.7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2">
        <v>757876.3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2">
        <v>108954.39999999997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2">
        <v>0.87430717439979933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41" sId="2" ref="A72:XFD72" action="deleteRow">
    <rfmt sheetId="2" xfDxf="1" sqref="A72:XFD7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2" t="inlineStr">
        <is>
          <t>Субсидии бюджетным учреждениям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2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2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2" t="inlineStr">
        <is>
          <t>0113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2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2" t="inlineStr">
        <is>
          <t>610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2">
        <v>834453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2">
        <v>733145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2">
        <v>101307.99999999997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2">
        <v>0.87859352174418448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42" sId="2" ref="A72:XFD72" action="deleteRow">
    <rfmt sheetId="2" xfDxf="1" sqref="A72:XFD7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2" t="inlineStr">
        <is>
      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2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2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2" t="inlineStr">
        <is>
          <t>0113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2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2" t="inlineStr">
        <is>
          <t>611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2">
        <v>777362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2">
        <v>677210.9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2">
        <v>100151.09999999998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2">
        <v>0.87116542871918101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43" sId="2" ref="A72:XFD72" action="deleteRow">
    <rfmt sheetId="2" xfDxf="1" sqref="A72:XFD7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2" t="inlineStr">
        <is>
          <t>Субсидии бюджетным учреждениям на иные цели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2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2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2" t="inlineStr">
        <is>
          <t>0113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2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2" t="inlineStr">
        <is>
          <t>612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2">
        <v>57091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2">
        <v>55934.1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2">
        <v>1156.9000000000015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2">
        <v>0.97973586029321602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44" sId="2" ref="A72:XFD72" action="deleteRow">
    <rfmt sheetId="2" xfDxf="1" sqref="A72:XFD7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2" t="inlineStr">
        <is>
          <t>Субсидии автономным учреждениям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2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2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2" t="inlineStr">
        <is>
          <t>0113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2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2" t="inlineStr">
        <is>
          <t>620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2">
        <v>32377.699999999997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2">
        <v>24731.3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2">
        <v>7646.4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2">
        <v>0.76383745602683328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45" sId="2" ref="A72:XFD72" action="deleteRow">
    <rfmt sheetId="2" xfDxf="1" sqref="A72:XFD7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2" t="inlineStr">
        <is>
      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      </is>
      </nc>
      <ndxf>
        <font>
          <i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2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2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2" t="inlineStr">
        <is>
          <t>0113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2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2" t="inlineStr">
        <is>
          <t>621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2">
        <v>21254.799999999999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2">
        <v>15619.3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2">
        <v>5635.5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2">
        <v>0.73485989047179934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46" sId="2" ref="A72:XFD72" action="deleteRow">
    <rfmt sheetId="2" xfDxf="1" sqref="A72:XFD7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2" t="inlineStr">
        <is>
          <t>Субсидии автономным учреждениям на иные цели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2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2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2" t="inlineStr">
        <is>
          <t>0113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2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2" t="inlineStr">
        <is>
          <t>622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2">
        <v>11122.9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2">
        <v>9112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2">
        <v>2010.8999999999996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2">
        <v>0.81921081732282053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47" sId="2" ref="A72:XFD72" action="deleteRow">
    <rfmt sheetId="2" xfDxf="1" sqref="A72:XFD72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72" t="inlineStr">
        <is>
          <t>Иные бюджетные ассигнования</t>
        </is>
      </nc>
      <ndxf>
        <font>
          <b/>
          <sz val="11"/>
          <color theme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2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2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2" t="inlineStr">
        <is>
          <t>0113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2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2" t="inlineStr">
        <is>
          <t>800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2">
        <v>576090.39999999991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2">
        <v>7436.2000000000007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2">
        <v>568654.19999999995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2">
        <v>1.2908043598712983E-2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48" sId="2" ref="A72:XFD72" action="deleteRow">
    <rfmt sheetId="2" xfDxf="1" sqref="A72:XFD7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2" t="inlineStr">
        <is>
      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2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2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2" t="inlineStr">
        <is>
          <t>0113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2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2" t="inlineStr">
        <is>
          <t>810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2">
        <v>7156.5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2">
        <v>1691.6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2">
        <v>5464.9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2">
        <v>0.2363725284706211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49" sId="2" ref="A72:XFD72" action="deleteRow">
    <rfmt sheetId="2" xfDxf="1" sqref="A72:XFD7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2" t="inlineStr">
        <is>
      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2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2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2" t="inlineStr">
        <is>
          <t>0113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2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2" t="inlineStr">
        <is>
          <t>811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2">
        <v>2234.3000000000002</v>
      </nc>
      <ndxf>
        <font>
          <color auto="1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2">
        <v>1691.6</v>
      </nc>
      <ndxf>
        <font>
          <color auto="1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2">
        <v>542.70000000000027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2">
        <v>0.75710513359888998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50" sId="2" ref="A72:XFD72" action="deleteRow">
    <rfmt sheetId="2" xfDxf="1" sqref="A72:XFD7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2" t="inlineStr">
        <is>
          <t xml:space="preserve"> 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2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2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2" t="inlineStr">
        <is>
          <t>0113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2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2" t="inlineStr">
        <is>
          <t>813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2">
        <v>4922.2</v>
      </nc>
      <ndxf>
        <font>
          <color auto="1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2">
        <v>0</v>
      </nc>
      <ndxf>
        <font>
          <color auto="1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2">
        <v>4922.2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2">
        <v>0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51" sId="2" ref="A72:XFD72" action="deleteRow">
    <rfmt sheetId="2" xfDxf="1" sqref="A72:XFD7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2" t="inlineStr">
        <is>
          <t>Исполнение судебных актов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2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2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2" t="inlineStr">
        <is>
          <t>0113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2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2" t="inlineStr">
        <is>
          <t>830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2">
        <v>5344.8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2">
        <v>3520.4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2">
        <v>1824.4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2">
        <v>0.65865888340068857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52" sId="2" ref="A72:XFD72" action="deleteRow">
    <rfmt sheetId="2" xfDxf="1" sqref="A72:XFD7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2" t="inlineStr">
        <is>
      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казенных учреждений</t>
        </is>
      </nc>
      <ndxf>
        <numFmt numFmtId="168" formatCode="?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2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2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2" t="inlineStr">
        <is>
          <t>0113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2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2" t="inlineStr">
        <is>
          <t>831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2">
        <v>5344.8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2">
        <v>3520.4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2">
        <v>1824.4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2">
        <v>0.65865888340068857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53" sId="2" ref="A72:XFD72" action="deleteRow">
    <rfmt sheetId="2" xfDxf="1" sqref="A72:XFD7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2" t="inlineStr">
        <is>
          <t>Уплата налогов, сборов и иных платежей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2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2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2" t="inlineStr">
        <is>
          <t>0113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2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2" t="inlineStr">
        <is>
          <t>850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2">
        <v>2344.4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2">
        <v>2224.2000000000003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2">
        <v>120.19999999999982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2">
        <v>0.94872888585565607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54" sId="2" ref="A72:XFD72" action="deleteRow">
    <rfmt sheetId="2" xfDxf="1" sqref="A72:XFD7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2" t="inlineStr">
        <is>
          <t>Уплата прочих налогов, сборов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2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2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2" t="inlineStr">
        <is>
          <t>0113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2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2" t="inlineStr">
        <is>
          <t>852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2">
        <v>217.9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2">
        <v>97.9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2">
        <v>120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2">
        <v>0.44928866452501148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55" sId="2" ref="A72:XFD72" action="deleteRow">
    <rfmt sheetId="2" xfDxf="1" sqref="A72:XFD7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2" t="inlineStr">
        <is>
          <t>Уплата иных платежей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2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2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2" t="inlineStr">
        <is>
          <t>0113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2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2" t="inlineStr">
        <is>
          <t>853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2">
        <v>2126.5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2">
        <v>2126.3000000000002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2">
        <v>0.1999999999998181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2">
        <v>0.99990594874206451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56" sId="2" ref="A72:XFD72" action="deleteRow">
    <rfmt sheetId="2" xfDxf="1" sqref="A72:XFD7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2" t="inlineStr">
        <is>
          <t>Резервные средства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2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2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2" t="inlineStr">
        <is>
          <t>0113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2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2" t="inlineStr">
        <is>
          <t>870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2">
        <v>561244.69999999995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2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2">
        <v>561244.69999999995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2">
        <v>0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57" sId="2" ref="A69:XFD69" action="deleteRow">
    <rfmt sheetId="2" xfDxf="1" sqref="A69:XFD6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69" t="inlineStr">
        <is>
          <t>Иные бюджетные ассигнования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6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6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69" t="inlineStr">
        <is>
          <t>0111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6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69" t="inlineStr">
        <is>
          <t>800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69">
        <v>15353.8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69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69">
        <v>15353.8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69">
        <v>0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58" sId="2" ref="A69:XFD69" action="deleteRow">
    <rfmt sheetId="2" xfDxf="1" sqref="A69:XFD6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69" t="inlineStr">
        <is>
          <t>Резервные средства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6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6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69" t="inlineStr">
        <is>
          <t>0111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6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69" t="inlineStr">
        <is>
          <t>870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69">
        <v>15353.8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69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69">
        <v>15353.8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69">
        <v>0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59" sId="2" ref="A52:XFD52" action="deleteRow">
    <rfmt sheetId="2" xfDxf="1" sqref="A52:XFD5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2" t="inlineStr">
        <is>
    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2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2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2" t="inlineStr">
        <is>
          <t>0106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2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2" t="inlineStr">
        <is>
          <t>100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2">
        <v>159600.9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2">
        <v>139313.79999999999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2">
        <v>20287.100000000002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52">
        <v>0.87288856140535542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60" sId="2" ref="A52:XFD52" action="deleteRow">
    <rfmt sheetId="2" xfDxf="1" sqref="A52:XFD5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2" t="inlineStr">
        <is>
          <t>Расходы на выплаты персоналу государственных (муниципальных) органов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2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2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2" t="inlineStr">
        <is>
          <t>0106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2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2" t="inlineStr">
        <is>
          <t>120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2">
        <v>159600.9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2">
        <v>139313.79999999999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2">
        <v>20287.100000000002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52">
        <v>0.87288856140535542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61" sId="2" ref="A52:XFD52" action="deleteRow">
    <rfmt sheetId="2" xfDxf="1" sqref="A52:XFD5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2" t="inlineStr">
        <is>
          <t>Фонд оплаты труда государственных (муниципальных) органов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2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2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2" t="inlineStr">
        <is>
          <t>0106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2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2" t="inlineStr">
        <is>
          <t>121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2">
        <v>121906.8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2">
        <v>106889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2">
        <v>15017.800000000003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52">
        <v>0.87680916897170624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62" sId="2" ref="A52:XFD52" action="deleteRow">
    <rfmt sheetId="2" xfDxf="1" sqref="A52:XFD5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2" t="inlineStr">
        <is>
          <t>Иные выплаты персоналу государственных (муниципальных) органов, за исключением фонда оплаты труда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2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2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2" t="inlineStr">
        <is>
          <t>0106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2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2" t="inlineStr">
        <is>
          <t>122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2">
        <v>5308.8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2">
        <v>4336.8999999999996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2">
        <v>971.90000000000055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52">
        <v>0.81692661241711861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63" sId="2" ref="A52:XFD52" action="deleteRow">
    <rfmt sheetId="2" xfDxf="1" sqref="A52:XFD5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2" t="inlineStr">
        <is>
      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2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2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2" t="inlineStr">
        <is>
          <t>0106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2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2" t="inlineStr">
        <is>
          <t>129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2">
        <v>32385.3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2">
        <v>28087.9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2">
        <v>4297.3999999999978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52">
        <v>0.86730399286095861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64" sId="2" ref="A52:XFD52" action="deleteRow">
    <rfmt sheetId="2" xfDxf="1" sqref="A52:XFD5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2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2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2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2" t="inlineStr">
        <is>
          <t>0106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2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2" t="inlineStr">
        <is>
          <t>200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2">
        <v>23178.6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2">
        <v>15429.9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2">
        <v>7748.7000000000007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52">
        <v>0.66569594367218043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65" sId="2" ref="A52:XFD52" action="deleteRow">
    <rfmt sheetId="2" xfDxf="1" sqref="A52:XFD5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2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2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2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2" t="inlineStr">
        <is>
          <t>0106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2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2" t="inlineStr">
        <is>
          <t>240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2">
        <v>23178.6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2">
        <v>15429.9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2">
        <v>7748.7000000000007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52">
        <v>0.66569594367218043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66" sId="2" ref="A52:XFD52" action="deleteRow">
    <rfmt sheetId="2" xfDxf="1" sqref="A52:XFD5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2" t="inlineStr">
        <is>
          <t>Закупка товаров, работ, услуг в целях капитального ремонта государственного (муниципального) имущества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2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2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2" t="inlineStr">
        <is>
          <t>0106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2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2" t="inlineStr">
        <is>
          <t>243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2">
        <v>13538.6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2">
        <v>8617.6299999999992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2">
        <v>4920.9700000000012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52">
        <v>0.63652297874226282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67" sId="2" ref="A52:XFD52" action="deleteRow">
    <rfmt sheetId="2" xfDxf="1" sqref="A52:XFD5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2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2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2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2" t="inlineStr">
        <is>
          <t>0106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2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2" t="inlineStr">
        <is>
          <t>244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2">
        <v>8688.5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2">
        <v>6241.59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2">
        <v>2446.91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52">
        <v>0.71837371237843128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68" sId="2" ref="A52:XFD52" action="deleteRow">
    <rfmt sheetId="2" xfDxf="1" sqref="A52:XFD5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2" t="inlineStr">
        <is>
          <t>Закупка энергетических ресурсов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2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2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2" t="inlineStr">
        <is>
          <t>0106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2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2" t="inlineStr">
        <is>
          <t>247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2">
        <v>951.5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2">
        <v>570.67999999999995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2">
        <v>380.82000000000005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52">
        <v>0.59976878612716755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69" sId="2" ref="A52:XFD52" action="deleteRow">
    <rfmt sheetId="2" xfDxf="1" sqref="A52:XFD5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2" t="inlineStr">
        <is>
          <t>Социальное обеспечение и иные выплаты населению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2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2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2" t="inlineStr">
        <is>
          <t>0106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2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2" t="inlineStr">
        <is>
          <t>300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2">
        <v>94.1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2">
        <v>94.1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2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52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70" sId="2" ref="A52:XFD52" action="deleteRow">
    <rfmt sheetId="2" xfDxf="1" sqref="A52:XFD5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2" t="inlineStr">
        <is>
          <t>Социальные выплаты гражданам, кроме публичных нормативных социальных выплат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2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2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2" t="inlineStr">
        <is>
          <t>0106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2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2" t="inlineStr">
        <is>
          <t>320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2">
        <v>94.1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2">
        <v>94.1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2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52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71" sId="2" ref="A52:XFD52" action="deleteRow">
    <rfmt sheetId="2" xfDxf="1" sqref="A52:XFD5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2" t="inlineStr">
        <is>
          <t>Пособия, компенсации и иные социальные выплаты гражданам, кроме публичных нормативных обязательств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2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2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2" t="inlineStr">
        <is>
          <t>0106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2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2" t="inlineStr">
        <is>
          <t>321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2">
        <v>94.1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2">
        <v>94.1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2">
        <v>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52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72" sId="2" ref="A52:XFD52" action="deleteRow">
    <rfmt sheetId="2" xfDxf="1" sqref="A52:XFD52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52" t="inlineStr">
        <is>
          <t>Иные бюджетные ассигнования</t>
        </is>
      </nc>
      <ndxf>
        <font>
          <b/>
          <sz val="11"/>
          <color theme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2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2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2" t="inlineStr">
        <is>
          <t>0106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2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2" t="inlineStr">
        <is>
          <t>800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2">
        <v>63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2">
        <v>63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2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52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73" sId="2" ref="A52:XFD52" action="deleteRow">
    <rfmt sheetId="2" xfDxf="1" sqref="A52:XFD5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2" t="inlineStr">
        <is>
          <t>Уплата налогов, сборов и иных платежей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2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2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2" t="inlineStr">
        <is>
          <t>0106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2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2" t="inlineStr">
        <is>
          <t>850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2">
        <v>63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2">
        <v>63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2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52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74" sId="2" ref="A52:XFD52" action="deleteRow">
    <rfmt sheetId="2" xfDxf="1" sqref="A52:XFD5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2" t="inlineStr">
        <is>
          <t>Уплата иных платежей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2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2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2" t="inlineStr">
        <is>
          <t>0106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2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2" t="inlineStr">
        <is>
          <t>853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2">
        <v>63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2">
        <v>63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2">
        <v>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52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75" sId="2" ref="A48:XFD48" action="deleteRow">
    <rfmt sheetId="2" xfDxf="1" sqref="A48:XFD4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8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8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8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8" t="inlineStr">
        <is>
          <t>0105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8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8" t="inlineStr">
        <is>
          <t>200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8">
        <v>50.4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8">
        <v>50.4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8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8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76" sId="2" ref="A48:XFD48" action="deleteRow">
    <rfmt sheetId="2" xfDxf="1" sqref="A48:XFD4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8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8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8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8" t="inlineStr">
        <is>
          <t>0105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8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8" t="inlineStr">
        <is>
          <t>240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8">
        <v>50.4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8">
        <v>50.4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8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8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77" sId="2" ref="A48:XFD48" action="deleteRow">
    <rfmt sheetId="2" xfDxf="1" sqref="A48:XFD4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8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8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8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8" t="inlineStr">
        <is>
          <t>0105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8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8" t="inlineStr">
        <is>
          <t>244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8">
        <v>50.4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8">
        <v>50.4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8">
        <v>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8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78" sId="2" ref="A30:XFD30" action="deleteRow">
    <rfmt sheetId="2" xfDxf="1" sqref="A30:XFD3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0" t="inlineStr">
        <is>
    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" t="inlineStr">
        <is>
          <t>0104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" t="inlineStr">
        <is>
          <t>100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">
        <v>1043947.8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">
        <v>821969.40000000014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">
        <v>221978.40000000002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0">
        <v>0.78736637981324364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79" sId="2" ref="A30:XFD30" action="deleteRow">
    <rfmt sheetId="2" xfDxf="1" sqref="A30:XFD3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0" t="inlineStr">
        <is>
          <t>Расходы на выплаты персоналу государственных (муниципальных) органов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" t="inlineStr">
        <is>
          <t>0104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" t="inlineStr">
        <is>
          <t>120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">
        <v>1043947.8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">
        <v>821969.40000000014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">
        <v>221978.40000000002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0">
        <v>0.78736637981324364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80" sId="2" ref="A30:XFD30" action="deleteRow">
    <rfmt sheetId="2" xfDxf="1" sqref="A30:XFD3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0" t="inlineStr">
        <is>
          <t>Фонд оплаты труда государственных (муниципальных) органов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" t="inlineStr">
        <is>
          <t>0104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" t="inlineStr">
        <is>
          <t>121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">
        <v>808131.3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">
        <v>630711.80000000005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">
        <v>177419.5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0">
        <v>0.78045708661451429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81" sId="2" ref="A30:XFD30" action="deleteRow">
    <rfmt sheetId="2" xfDxf="1" sqref="A30:XFD3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0" t="inlineStr">
        <is>
          <t>Иные выплаты персоналу государственных (муниципальных) органов, за исключением фонда оплаты труда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" t="inlineStr">
        <is>
          <t>0104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" t="inlineStr">
        <is>
          <t>122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">
        <v>27880.9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">
        <v>18715.8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">
        <v>9165.1000000000022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0">
        <v>0.67127675218518768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82" sId="2" ref="A30:XFD30" action="deleteRow">
    <rfmt sheetId="2" xfDxf="1" sqref="A30:XFD3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0" t="inlineStr">
        <is>
      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" t="inlineStr">
        <is>
          <t>0104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" t="inlineStr">
        <is>
          <t>129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">
        <v>207935.6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">
        <v>172541.8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">
        <v>35393.800000000017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0">
        <v>0.82978479875499911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83" sId="2" ref="A30:XFD30" action="deleteRow">
    <rfmt sheetId="2" xfDxf="1" sqref="A30:XFD3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0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" t="inlineStr">
        <is>
          <t>0104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" t="inlineStr">
        <is>
          <t>200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">
        <v>105435.1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">
        <v>80131.100000000006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">
        <v>25304.000000000007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0">
        <v>0.76000402143119328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84" sId="2" ref="A30:XFD30" action="deleteRow">
    <rfmt sheetId="2" xfDxf="1" sqref="A30:XFD3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0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" t="inlineStr">
        <is>
          <t>0104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" t="inlineStr">
        <is>
          <t>240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">
        <v>105435.1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">
        <v>80131.100000000006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">
        <v>25304.000000000007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0">
        <v>0.76000402143119328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85" sId="2" ref="A30:XFD30" action="deleteRow">
    <rfmt sheetId="2" xfDxf="1" sqref="A30:XFD3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0" t="inlineStr">
        <is>
          <t>Закупка товаров, работ, услуг в целях капитального ремонта государственного (муниципального) имущества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" t="inlineStr">
        <is>
          <t>0104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" t="inlineStr">
        <is>
          <t>243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">
        <v>9462.1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">
        <v>3144.6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">
        <v>6317.5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0">
        <v>0.33233637353230255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86" sId="2" ref="A30:XFD30" action="deleteRow">
    <rfmt sheetId="2" xfDxf="1" sqref="A30:XFD3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0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" t="inlineStr">
        <is>
          <t>0104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" t="inlineStr">
        <is>
          <t>244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">
        <v>88067.3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">
        <v>71402.899999999994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">
        <v>16664.400000000009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0">
        <v>0.81077653113016968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87" sId="2" ref="A30:XFD30" action="deleteRow">
    <rfmt sheetId="2" xfDxf="1" sqref="A30:XFD3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0" t="inlineStr">
        <is>
          <t>Закупка энергетических ресурсов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" t="inlineStr">
        <is>
          <t>0104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" t="inlineStr">
        <is>
          <t>247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">
        <v>7905.7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">
        <v>5583.6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">
        <v>2322.0999999999995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0">
        <v>0.70627521914567981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88" sId="2" ref="A30:XFD30" action="deleteRow">
    <rfmt sheetId="2" xfDxf="1" sqref="A30:XFD3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0" t="inlineStr">
        <is>
          <t>Социальное обеспечение и иные выплаты населению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" t="inlineStr">
        <is>
          <t>0104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" t="inlineStr">
        <is>
          <t>300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">
        <v>1804.7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">
        <v>1413.2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">
        <v>391.5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0">
        <v>0.78306643763506401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89" sId="2" ref="A30:XFD30" action="deleteRow">
    <rfmt sheetId="2" xfDxf="1" sqref="A30:XFD3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0" t="inlineStr">
        <is>
          <t>Социальные выплаты гражданам, кроме публичных нормативных социальных выплат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" t="inlineStr">
        <is>
          <t>0104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" t="inlineStr">
        <is>
          <t>320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">
        <v>1038.2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">
        <v>658.2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">
        <v>380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0">
        <v>0.63398189173569641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90" sId="2" ref="A30:XFD30" action="deleteRow">
    <rfmt sheetId="2" xfDxf="1" sqref="A30:XFD3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0" t="inlineStr">
        <is>
          <t>Пособия, компенсации и иные социальные выплаты гражданам, кроме публичных нормативных обязательств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" t="inlineStr">
        <is>
          <t>0104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" t="inlineStr">
        <is>
          <t>321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">
        <v>1038.2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">
        <v>658.2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">
        <v>380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0">
        <v>0.63398189173569641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91" sId="2" ref="A30:XFD30" action="deleteRow">
    <rfmt sheetId="2" xfDxf="1" sqref="A30:XFD3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0" t="inlineStr">
        <is>
          <t>Премии и гранты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" t="inlineStr">
        <is>
          <t>0104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" t="inlineStr">
        <is>
          <t>350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">
        <v>766.5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">
        <v>755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">
        <v>11.5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0">
        <v>0.9849967384213959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92" sId="2" ref="A30:XFD30" action="deleteRow">
    <rfmt sheetId="2" xfDxf="1" sqref="A30:XFD30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30" t="inlineStr">
        <is>
          <t>Иные бюджетные ассигнования</t>
        </is>
      </nc>
      <ndxf>
        <font>
          <b/>
          <sz val="11"/>
          <color theme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" t="inlineStr">
        <is>
          <t>0104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" t="inlineStr">
        <is>
          <t>800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">
        <v>4969.1000000000004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">
        <v>4968.8999999999996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">
        <v>0.2000000000007276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0">
        <v>0.99995975126280401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93" sId="2" ref="A30:XFD30" action="deleteRow">
    <rfmt sheetId="2" xfDxf="1" sqref="A30:XFD3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0" t="inlineStr">
        <is>
          <t>Уплата налогов, сборов и иных платежей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" t="inlineStr">
        <is>
          <t>0104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" t="inlineStr">
        <is>
          <t>850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">
        <v>4969.1000000000004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">
        <v>4968.8999999999996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">
        <v>0.2000000000007276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0">
        <v>0.99995975126280401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94" sId="2" ref="A30:XFD30" action="deleteRow">
    <rfmt sheetId="2" xfDxf="1" sqref="A30:XFD3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0" t="inlineStr">
        <is>
          <t>Уплата иных платежей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" t="inlineStr">
        <is>
          <t>0104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" t="inlineStr">
        <is>
          <t>853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">
        <v>4969.1000000000004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">
        <v>4968.8999999999996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">
        <v>0.2000000000007276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0">
        <v>0.99995975126280401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95" sId="2" ref="A15:XFD15" action="deleteRow">
    <rfmt sheetId="2" xfDxf="1" sqref="A15:XFD1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" t="inlineStr">
        <is>
    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" t="inlineStr">
        <is>
          <t>0103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" t="inlineStr">
        <is>
          <t>100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">
        <v>147744.5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">
        <v>122533.4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">
        <v>25211.100000000006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5">
        <v>0.82936014538612257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96" sId="2" ref="A15:XFD15" action="deleteRow">
    <rfmt sheetId="2" xfDxf="1" sqref="A15:XFD1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" t="inlineStr">
        <is>
          <t>Расходы на выплаты персоналу государственных (муниципальных) органов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" t="inlineStr">
        <is>
          <t>0103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" t="inlineStr">
        <is>
          <t>120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">
        <v>147744.5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">
        <v>122533.4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">
        <v>25211.099999999995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5">
        <v>0.82936014538612257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97" sId="2" ref="A15:XFD15" action="deleteRow">
    <rfmt sheetId="2" xfDxf="1" sqref="A15:XFD1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" t="inlineStr">
        <is>
          <t>Фонд оплаты труда государственных (муниципальных) органов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" t="inlineStr">
        <is>
          <t>0103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" t="inlineStr">
        <is>
          <t>121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">
        <v>116755.5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">
        <v>95466.8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">
        <v>21288.699999999997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5">
        <v>0.8176642642102514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98" sId="2" ref="A15:XFD15" action="deleteRow">
    <rfmt sheetId="2" xfDxf="1" sqref="A15:XFD1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" t="inlineStr">
        <is>
          <t>Иные выплаты персоналу государственных (муниципальных) органов, за исключением фонда оплаты труда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" t="inlineStr">
        <is>
          <t>0103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" t="inlineStr">
        <is>
          <t>122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">
        <v>3990.5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">
        <v>2896.9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">
        <v>1093.5999999999999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5">
        <v>0.72594912918180676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299" sId="2" ref="A15:XFD15" action="deleteRow">
    <rfmt sheetId="2" xfDxf="1" sqref="A15:XFD1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" t="inlineStr">
        <is>
      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" t="inlineStr">
        <is>
          <t>0103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" t="inlineStr">
        <is>
          <t>123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">
        <v>231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">
        <v>231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">
        <v>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5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300" sId="2" ref="A15:XFD15" action="deleteRow">
    <rfmt sheetId="2" xfDxf="1" sqref="A15:XFD1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" t="inlineStr">
        <is>
      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" t="inlineStr">
        <is>
          <t>0103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" t="inlineStr">
        <is>
          <t>129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">
        <v>26767.5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">
        <v>23938.7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">
        <v>2828.7999999999993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5">
        <v>0.89431960399738497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301" sId="2" ref="A15:XFD15" action="deleteRow">
    <rfmt sheetId="2" xfDxf="1" sqref="A15:XFD1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" t="inlineStr">
        <is>
          <t>0103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" t="inlineStr">
        <is>
          <t>200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">
        <v>13445.2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">
        <v>8935.1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">
        <v>4510.1000000000004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5">
        <v>0.66455686787849944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302" sId="2" ref="A15:XFD15" action="deleteRow">
    <rfmt sheetId="2" xfDxf="1" sqref="A15:XFD1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" t="inlineStr">
        <is>
          <t>0103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" t="inlineStr">
        <is>
          <t>240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">
        <v>13445.2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">
        <v>8935.1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">
        <v>4510.1000000000004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5">
        <v>0.66455686787849944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303" sId="2" ref="A15:XFD15" action="deleteRow">
    <rfmt sheetId="2" xfDxf="1" sqref="A15:XFD1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" t="inlineStr">
        <is>
          <t>0103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" t="inlineStr">
        <is>
          <t>244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">
        <v>13445.2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">
        <v>8935.1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">
        <v>4510.1000000000004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5">
        <v>0.66455686787849944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304" sId="2" ref="A15:XFD15" action="deleteRow">
    <rfmt sheetId="2" xfDxf="1" sqref="A15:XFD1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" t="inlineStr">
        <is>
          <t>Социальное обеспечение и иные выплаты населению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" t="inlineStr">
        <is>
          <t>0103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" t="inlineStr">
        <is>
          <t>300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">
        <v>114.9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">
        <v>114.9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5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305" sId="2" ref="A15:XFD15" action="deleteRow">
    <rfmt sheetId="2" xfDxf="1" sqref="A15:XFD1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" t="inlineStr">
        <is>
          <t>Иные выплаты населению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" t="inlineStr">
        <is>
          <t>0103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" t="inlineStr">
        <is>
          <t>360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">
        <v>114.9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">
        <v>114.9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5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306" sId="2" ref="A15:XFD15" action="deleteRow">
    <rfmt sheetId="2" xfDxf="1" sqref="A15:XFD1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" t="inlineStr">
        <is>
          <t>Иные бюджетные ассигнования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" t="inlineStr">
        <is>
          <t>0103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" t="inlineStr">
        <is>
          <t>800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">
        <v>73.5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">
        <v>73.5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5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307" sId="2" ref="A15:XFD15" action="deleteRow">
    <rfmt sheetId="2" xfDxf="1" sqref="A15:XFD1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" t="inlineStr">
        <is>
          <t>Исполнение судебных актов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" t="inlineStr">
        <is>
          <t>0103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" t="inlineStr">
        <is>
          <t>830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">
        <v>73.5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">
        <v>73.5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5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308" sId="2" ref="A15:XFD15" action="deleteRow">
    <rfmt sheetId="2" xfDxf="1" sqref="A15:XFD1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" t="inlineStr">
        <is>
      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казенных учреждений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" t="inlineStr">
        <is>
          <t>0103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" t="inlineStr">
        <is>
          <t>831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">
        <v>73.5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">
        <v>73.5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">
        <v>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5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309" sId="2" ref="A9:XFD9" action="deleteRow">
    <rfmt sheetId="2" xfDxf="1" sqref="A9:XFD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9" t="inlineStr">
        <is>
    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9" t="inlineStr">
        <is>
          <t>0102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9" t="inlineStr">
        <is>
          <t>100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9">
        <v>13974.5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9">
        <v>12940.9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9">
        <v>1033.6000000000004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9">
        <v>0.92603670972127805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310" sId="2" ref="A9:XFD9" action="deleteRow">
    <rfmt sheetId="2" xfDxf="1" sqref="A9:XFD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9" t="inlineStr">
        <is>
          <t>Расходы на выплаты персоналу государственных (муниципальных) органов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9" t="inlineStr">
        <is>
          <t>0102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9" t="inlineStr">
        <is>
          <t>120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9">
        <v>13974.5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9">
        <v>12940.9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9">
        <v>1033.600000000001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9">
        <v>0.92603670972127805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311" sId="2" ref="A9:XFD9" action="deleteRow">
    <rfmt sheetId="2" xfDxf="1" sqref="A9:XFD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9" t="inlineStr">
        <is>
          <t>Фонд оплаты труда государственных (муниципальных) органов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9" t="inlineStr">
        <is>
          <t>0102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9" t="inlineStr">
        <is>
          <t>121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9">
        <v>11767.6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9">
        <v>10966.3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9">
        <v>801.30000000000109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9">
        <v>0.93190625106223857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312" sId="2" ref="A9:XFD9" action="deleteRow">
    <rfmt sheetId="2" xfDxf="1" sqref="A9:XFD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9" t="inlineStr">
        <is>
          <t>Иные выплаты персоналу государственных (муниципальных) органов, за исключением фонда оплаты труда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9" t="inlineStr">
        <is>
          <t>0102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9" t="inlineStr">
        <is>
          <t>122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9">
        <v>120.8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9">
        <v>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9">
        <v>120.8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9">
        <v>0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313" sId="2" ref="A9:XFD9" action="deleteRow">
    <rfmt sheetId="2" xfDxf="1" sqref="A9:XFD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9" t="inlineStr">
        <is>
      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9" t="inlineStr">
        <is>
          <t>0102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9" t="inlineStr">
        <is>
          <t>129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9">
        <v>2086.1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9">
        <v>1974.6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9">
        <v>111.5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9">
        <v>0.94655098029816409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314" sId="2" ref="E1:E1048576" action="deleteCol">
    <undo index="0" exp="area" ref3D="1" dr="$A$4:$XFD$5" dn="Z_B358A58E_8635_4813_99A2_4F1FD4FD075C_.wvu.PrintTitles" sId="2"/>
    <undo index="0" exp="area" ref3D="1" dr="$A$4:$XFD$5" dn="Z_DE0F5E73_EF4C_476D_B6AE_BFEFF57E867A_.wvu.PrintTitles" sId="2"/>
    <undo index="0" exp="area" ref3D="1" dr="$A$4:$XFD$5" dn="Z_8F1248FC_EA8E_4DC7_8B97_6406CD1514A9_.wvu.PrintTitles" sId="2"/>
    <undo index="0" exp="area" ref3D="1" dr="$A$4:$XFD$5" dn="Z_A4D09F0F_4C69_4056_BD3D_99C01656B021_.wvu.PrintTitles" sId="2"/>
    <undo index="0" exp="area" ref3D="1" dr="$A$4:$XFD$5" dn="Z_B1E9D3A3_6A2B_4E76_A163_C3C5D3CBC4BC_.wvu.PrintTitles" sId="2"/>
    <undo index="0" exp="area" ref3D="1" dr="$A$4:$XFD$5" dn="Заголовки_для_печати" sId="2"/>
    <undo index="0" exp="area" ref3D="1" dr="$A$4:$XFD$5" dn="Z_EC1DDABA_87E5_4CA0_BDFA_3176D5C21D42_.wvu.PrintTitles" sId="2"/>
    <undo index="0" exp="area" ref3D="1" dr="$A$4:$XFD$5" dn="Z_F8C4027D_D6CA_4157_8FAE_71E83CC44D4D_.wvu.PrintTitles" sId="2"/>
    <undo index="0" exp="area" ref3D="1" dr="$A$4:$XFD$5" dn="Z_87167B54_14FD_40B4_B520_8ADAF9DCA900_.wvu.PrintTitles" sId="2"/>
    <undo index="0" exp="area" ref3D="1" dr="$A$4:$XFD$5" dn="Z_354784A5_404C_43C6_9215_508293194394_.wvu.PrintTitles" sId="2"/>
    <undo index="0" exp="area" ref3D="1" dr="$A$4:$XFD$5" dn="Z_6943B490_3070_4625_8DEE_85B509FE6D1B_.wvu.PrintTitles" sId="2"/>
    <undo index="0" exp="area" ref3D="1" dr="$A$4:$XFD$5" dn="Z_34FCE91F_37BB_4E1C_80D8_8DC0E1239857_.wvu.PrintTitles" sId="2"/>
    <rfmt sheetId="2" xfDxf="1" sqref="E1:E1048576" start="0" length="0">
      <dxf>
        <font>
          <name val="Times New Roman"/>
          <scheme val="none"/>
        </font>
        <alignment horizontal="center" vertical="center" wrapText="1" readingOrder="0"/>
      </dxf>
    </rfmt>
    <rfmt sheetId="2" sqref="E1" start="0" length="0">
      <dxf>
        <font>
          <b/>
          <sz val="15"/>
          <name val="Times New Roman"/>
          <scheme val="none"/>
        </font>
        <alignment readingOrder="0"/>
      </dxf>
    </rfmt>
    <rfmt sheetId="2" sqref="E2" start="0" length="0">
      <dxf>
        <font>
          <b/>
          <sz val="15"/>
          <name val="Times New Roman"/>
          <scheme val="none"/>
        </font>
      </dxf>
    </rfmt>
    <rfmt sheetId="2" sqref="E3" start="0" length="0">
      <dxf>
        <font>
          <b/>
          <name val="Times New Roman"/>
          <scheme val="none"/>
        </font>
        <alignment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4" start="0" length="0">
      <dxf>
        <font>
          <sz val="8"/>
          <name val="Times New Roman"/>
          <scheme val="none"/>
        </font>
        <alignment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5" start="0" length="0">
      <dxf>
        <font>
          <b/>
          <sz val="12"/>
          <name val="Times New Roman"/>
          <scheme val="none"/>
        </font>
        <alignment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6" start="0" length="0">
      <dxf>
        <font>
          <sz val="12"/>
          <name val="Times New Roman"/>
          <scheme val="none"/>
        </font>
        <alignment horizontal="general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E7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8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2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3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4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6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7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8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2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4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5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6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7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8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2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3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4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5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6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7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8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2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3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4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5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6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7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8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2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3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4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5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6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57" start="0" length="0">
      <dxf>
        <font>
          <b/>
          <name val="Times New Roman"/>
          <scheme val="none"/>
        </font>
        <alignment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15" sId="2" ref="E1:E1048576" action="deleteCol">
    <undo index="0" exp="area" ref3D="1" dr="$A$4:$XFD$5" dn="Z_B358A58E_8635_4813_99A2_4F1FD4FD075C_.wvu.PrintTitles" sId="2"/>
    <undo index="0" exp="area" ref3D="1" dr="$A$4:$XFD$5" dn="Z_DE0F5E73_EF4C_476D_B6AE_BFEFF57E867A_.wvu.PrintTitles" sId="2"/>
    <undo index="0" exp="area" ref3D="1" dr="$A$4:$XFD$5" dn="Z_8F1248FC_EA8E_4DC7_8B97_6406CD1514A9_.wvu.PrintTitles" sId="2"/>
    <undo index="0" exp="area" ref3D="1" dr="$A$4:$XFD$5" dn="Z_A4D09F0F_4C69_4056_BD3D_99C01656B021_.wvu.PrintTitles" sId="2"/>
    <undo index="0" exp="area" ref3D="1" dr="$A$4:$XFD$5" dn="Z_B1E9D3A3_6A2B_4E76_A163_C3C5D3CBC4BC_.wvu.PrintTitles" sId="2"/>
    <undo index="0" exp="area" ref3D="1" dr="$A$4:$XFD$5" dn="Заголовки_для_печати" sId="2"/>
    <undo index="0" exp="area" ref3D="1" dr="$A$4:$XFD$5" dn="Z_EC1DDABA_87E5_4CA0_BDFA_3176D5C21D42_.wvu.PrintTitles" sId="2"/>
    <undo index="0" exp="area" ref3D="1" dr="$A$4:$XFD$5" dn="Z_F8C4027D_D6CA_4157_8FAE_71E83CC44D4D_.wvu.PrintTitles" sId="2"/>
    <undo index="0" exp="area" ref3D="1" dr="$A$4:$XFD$5" dn="Z_87167B54_14FD_40B4_B520_8ADAF9DCA900_.wvu.PrintTitles" sId="2"/>
    <undo index="0" exp="area" ref3D="1" dr="$A$4:$XFD$5" dn="Z_354784A5_404C_43C6_9215_508293194394_.wvu.PrintTitles" sId="2"/>
    <undo index="0" exp="area" ref3D="1" dr="$A$4:$XFD$5" dn="Z_6943B490_3070_4625_8DEE_85B509FE6D1B_.wvu.PrintTitles" sId="2"/>
    <undo index="0" exp="area" ref3D="1" dr="$A$4:$XFD$5" dn="Z_34FCE91F_37BB_4E1C_80D8_8DC0E1239857_.wvu.PrintTitles" sId="2"/>
    <rfmt sheetId="2" xfDxf="1" sqref="E1:E1048576" start="0" length="0">
      <dxf>
        <font>
          <name val="Times New Roman"/>
          <scheme val="none"/>
        </font>
        <alignment horizontal="center" vertical="center" wrapText="1" readingOrder="0"/>
      </dxf>
    </rfmt>
    <rfmt sheetId="2" sqref="E1" start="0" length="0">
      <dxf>
        <font>
          <b/>
          <sz val="15"/>
          <name val="Times New Roman"/>
          <scheme val="none"/>
        </font>
        <alignment readingOrder="0"/>
      </dxf>
    </rfmt>
    <rfmt sheetId="2" sqref="E2" start="0" length="0">
      <dxf>
        <font>
          <b/>
          <sz val="15"/>
          <name val="Times New Roman"/>
          <scheme val="none"/>
        </font>
      </dxf>
    </rfmt>
    <rfmt sheetId="2" sqref="E3" start="0" length="0">
      <dxf>
        <font>
          <b/>
          <name val="Times New Roman"/>
          <scheme val="none"/>
        </font>
        <alignment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4" start="0" length="0">
      <dxf>
        <font>
          <sz val="8"/>
          <name val="Times New Roman"/>
          <scheme val="none"/>
        </font>
        <alignment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5" start="0" length="0">
      <dxf>
        <font>
          <b/>
          <sz val="12"/>
          <name val="Times New Roman"/>
          <scheme val="none"/>
        </font>
        <alignment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6" start="0" length="0">
      <dxf>
        <font>
          <sz val="12"/>
          <name val="Times New Roman"/>
          <scheme val="none"/>
        </font>
        <alignment horizontal="general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7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8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9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0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" start="0" length="0">
      <dxf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2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3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4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5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6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7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8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9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20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21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22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23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24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25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26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27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28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29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30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31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32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33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34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35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36" start="0" length="0">
      <dxf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37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38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39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40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41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42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43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44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45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46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47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48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49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50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51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52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53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54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55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56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57" start="0" length="0">
      <dxf>
        <font>
          <b/>
          <name val="Times New Roman"/>
          <scheme val="none"/>
        </font>
        <alignment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16" sId="2" ref="B1:B1048576" action="deleteCol">
    <undo index="0" exp="area" ref3D="1" dr="$A$4:$XFD$5" dn="Z_B358A58E_8635_4813_99A2_4F1FD4FD075C_.wvu.PrintTitles" sId="2"/>
    <undo index="0" exp="area" ref3D="1" dr="$A$4:$XFD$5" dn="Z_DE0F5E73_EF4C_476D_B6AE_BFEFF57E867A_.wvu.PrintTitles" sId="2"/>
    <undo index="0" exp="area" ref3D="1" dr="$A$4:$XFD$5" dn="Z_8F1248FC_EA8E_4DC7_8B97_6406CD1514A9_.wvu.PrintTitles" sId="2"/>
    <undo index="0" exp="area" ref3D="1" dr="$A$4:$XFD$5" dn="Z_A4D09F0F_4C69_4056_BD3D_99C01656B021_.wvu.PrintTitles" sId="2"/>
    <undo index="0" exp="area" ref3D="1" dr="$A$4:$XFD$5" dn="Z_B1E9D3A3_6A2B_4E76_A163_C3C5D3CBC4BC_.wvu.PrintTitles" sId="2"/>
    <undo index="0" exp="area" ref3D="1" dr="$A$4:$XFD$5" dn="Заголовки_для_печати" sId="2"/>
    <undo index="0" exp="area" ref3D="1" dr="$A$4:$XFD$5" dn="Z_EC1DDABA_87E5_4CA0_BDFA_3176D5C21D42_.wvu.PrintTitles" sId="2"/>
    <undo index="0" exp="area" ref3D="1" dr="$A$4:$XFD$5" dn="Z_F8C4027D_D6CA_4157_8FAE_71E83CC44D4D_.wvu.PrintTitles" sId="2"/>
    <undo index="0" exp="area" ref3D="1" dr="$A$4:$XFD$5" dn="Z_87167B54_14FD_40B4_B520_8ADAF9DCA900_.wvu.PrintTitles" sId="2"/>
    <undo index="0" exp="area" ref3D="1" dr="$A$4:$XFD$5" dn="Z_354784A5_404C_43C6_9215_508293194394_.wvu.PrintTitles" sId="2"/>
    <undo index="0" exp="area" ref3D="1" dr="$A$4:$XFD$5" dn="Z_6943B490_3070_4625_8DEE_85B509FE6D1B_.wvu.PrintTitles" sId="2"/>
    <undo index="0" exp="area" ref3D="1" dr="$A$4:$XFD$5" dn="Z_34FCE91F_37BB_4E1C_80D8_8DC0E1239857_.wvu.PrintTitles" sId="2"/>
    <rfmt sheetId="2" xfDxf="1" sqref="B1:B1048576" start="0" length="0">
      <dxf>
        <font>
          <name val="Times New Roman"/>
          <scheme val="none"/>
        </font>
        <alignment horizontal="center" vertical="center" wrapText="1" readingOrder="0"/>
      </dxf>
    </rfmt>
    <rfmt sheetId="2" sqref="B1" start="0" length="0">
      <dxf>
        <font>
          <b/>
          <sz val="15"/>
          <name val="Times New Roman"/>
          <scheme val="none"/>
        </font>
        <alignment readingOrder="0"/>
      </dxf>
    </rfmt>
    <rfmt sheetId="2" sqref="B2" start="0" length="0">
      <dxf>
        <font>
          <b/>
          <sz val="15"/>
          <name val="Times New Roman"/>
          <scheme val="none"/>
        </font>
      </dxf>
    </rfmt>
    <rcc rId="0" sId="2" dxf="1">
      <nc r="B3" t="inlineStr">
        <is>
          <t>Код строки</t>
        </is>
      </nc>
      <n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">
        <v>2</v>
      </nc>
      <ndxf>
        <font>
          <sz val="8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">
        <v>200</v>
      </nc>
      <ndxf>
        <font>
          <b/>
          <sz val="12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B7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8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2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3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4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6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7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8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2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4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5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6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7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8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2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3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4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6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7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8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2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3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4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5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6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7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8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2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3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4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5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6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7">
        <v>450</v>
      </nc>
      <n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317" sId="2" ref="B1:B1048576" action="deleteCol">
    <undo index="0" exp="area" ref3D="1" dr="$A$4:$XFD$5" dn="Z_B358A58E_8635_4813_99A2_4F1FD4FD075C_.wvu.PrintTitles" sId="2"/>
    <undo index="0" exp="area" ref3D="1" dr="$A$4:$XFD$5" dn="Z_DE0F5E73_EF4C_476D_B6AE_BFEFF57E867A_.wvu.PrintTitles" sId="2"/>
    <undo index="0" exp="area" ref3D="1" dr="$A$4:$XFD$5" dn="Z_8F1248FC_EA8E_4DC7_8B97_6406CD1514A9_.wvu.PrintTitles" sId="2"/>
    <undo index="0" exp="area" ref3D="1" dr="$A$4:$XFD$5" dn="Z_A4D09F0F_4C69_4056_BD3D_99C01656B021_.wvu.PrintTitles" sId="2"/>
    <undo index="0" exp="area" ref3D="1" dr="$A$4:$XFD$5" dn="Z_B1E9D3A3_6A2B_4E76_A163_C3C5D3CBC4BC_.wvu.PrintTitles" sId="2"/>
    <undo index="0" exp="area" ref3D="1" dr="$A$4:$XFD$5" dn="Заголовки_для_печати" sId="2"/>
    <undo index="0" exp="area" ref3D="1" dr="$A$4:$XFD$5" dn="Z_EC1DDABA_87E5_4CA0_BDFA_3176D5C21D42_.wvu.PrintTitles" sId="2"/>
    <undo index="0" exp="area" ref3D="1" dr="$A$4:$XFD$5" dn="Z_F8C4027D_D6CA_4157_8FAE_71E83CC44D4D_.wvu.PrintTitles" sId="2"/>
    <undo index="0" exp="area" ref3D="1" dr="$A$4:$XFD$5" dn="Z_87167B54_14FD_40B4_B520_8ADAF9DCA900_.wvu.PrintTitles" sId="2"/>
    <undo index="0" exp="area" ref3D="1" dr="$A$4:$XFD$5" dn="Z_354784A5_404C_43C6_9215_508293194394_.wvu.PrintTitles" sId="2"/>
    <undo index="0" exp="area" ref3D="1" dr="$A$4:$XFD$5" dn="Z_6943B490_3070_4625_8DEE_85B509FE6D1B_.wvu.PrintTitles" sId="2"/>
    <undo index="0" exp="area" ref3D="1" dr="$A$4:$XFD$5" dn="Z_34FCE91F_37BB_4E1C_80D8_8DC0E1239857_.wvu.PrintTitles" sId="2"/>
    <rfmt sheetId="2" xfDxf="1" sqref="B1:B1048576" start="0" length="0">
      <dxf>
        <font>
          <name val="Times New Roman"/>
          <scheme val="none"/>
        </font>
        <alignment horizontal="center" vertical="center" wrapText="1" readingOrder="0"/>
      </dxf>
    </rfmt>
    <rfmt sheetId="2" sqref="B1" start="0" length="0">
      <dxf>
        <font>
          <b/>
          <sz val="15"/>
          <name val="Times New Roman"/>
          <scheme val="none"/>
        </font>
        <alignment readingOrder="0"/>
      </dxf>
    </rfmt>
    <rfmt sheetId="2" sqref="B2" start="0" length="0">
      <dxf>
        <font>
          <b/>
          <sz val="15"/>
          <name val="Times New Roman"/>
          <scheme val="none"/>
        </font>
      </dxf>
    </rfmt>
    <rcc rId="0" sId="2" dxf="1">
      <nc r="B3" t="inlineStr">
        <is>
          <t>Код расхода
по бюджетной классификации</t>
        </is>
      </nc>
      <n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">
        <v>3</v>
      </nc>
      <ndxf>
        <font>
          <sz val="8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" t="inlineStr">
        <is>
          <t>х</t>
        </is>
      </nc>
      <ndxf>
        <font>
          <b/>
          <sz val="12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6" start="0" length="0">
      <dxf>
        <font>
          <sz val="12"/>
          <name val="Times New Roman"/>
          <scheme val="none"/>
        </font>
        <alignment horizontal="general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B7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8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2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3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4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6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7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8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2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4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5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6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7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8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2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3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4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6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7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8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2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3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4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5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6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7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8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2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3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4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5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6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7" t="inlineStr">
        <is>
          <t>х</t>
        </is>
      </nc>
      <n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cc rId="12318" sId="2" numFmtId="4">
    <oc r="C4">
      <v>4</v>
    </oc>
    <nc r="C4">
      <v>2</v>
    </nc>
  </rcc>
  <rcc rId="12319" sId="2" numFmtId="4">
    <oc r="D4">
      <v>5</v>
    </oc>
    <nc r="D4">
      <v>3</v>
    </nc>
  </rcc>
  <rcc rId="12320" sId="2">
    <oc r="E4" t="inlineStr">
      <is>
        <t>6=4-5</t>
      </is>
    </oc>
    <nc r="E4" t="inlineStr">
      <is>
        <t>4=3/2</t>
      </is>
    </nc>
  </rcc>
  <rfmt sheetId="2" sqref="F4" start="0" length="0">
    <dxf>
      <numFmt numFmtId="4" formatCode="#,##0.00"/>
    </dxf>
  </rfmt>
  <rrc rId="12321" sId="2" ref="E1:E1048576" action="deleteCol">
    <undo index="0" exp="area" ref3D="1" dr="$A$4:$XFD$5" dn="Z_B358A58E_8635_4813_99A2_4F1FD4FD075C_.wvu.PrintTitles" sId="2"/>
    <undo index="0" exp="area" ref3D="1" dr="$A$4:$XFD$5" dn="Z_DE0F5E73_EF4C_476D_B6AE_BFEFF57E867A_.wvu.PrintTitles" sId="2"/>
    <undo index="0" exp="area" ref3D="1" dr="$A$4:$XFD$5" dn="Z_8F1248FC_EA8E_4DC7_8B97_6406CD1514A9_.wvu.PrintTitles" sId="2"/>
    <undo index="0" exp="area" ref3D="1" dr="$A$4:$XFD$5" dn="Z_A4D09F0F_4C69_4056_BD3D_99C01656B021_.wvu.PrintTitles" sId="2"/>
    <undo index="0" exp="area" ref3D="1" dr="$A$4:$XFD$5" dn="Z_B1E9D3A3_6A2B_4E76_A163_C3C5D3CBC4BC_.wvu.PrintTitles" sId="2"/>
    <undo index="0" exp="area" ref3D="1" dr="$A$4:$XFD$5" dn="Заголовки_для_печати" sId="2"/>
    <undo index="0" exp="area" ref3D="1" dr="$A$4:$XFD$5" dn="Z_EC1DDABA_87E5_4CA0_BDFA_3176D5C21D42_.wvu.PrintTitles" sId="2"/>
    <undo index="0" exp="area" ref3D="1" dr="$A$4:$XFD$5" dn="Z_F8C4027D_D6CA_4157_8FAE_71E83CC44D4D_.wvu.PrintTitles" sId="2"/>
    <undo index="0" exp="area" ref3D="1" dr="$A$4:$XFD$5" dn="Z_87167B54_14FD_40B4_B520_8ADAF9DCA900_.wvu.PrintTitles" sId="2"/>
    <undo index="0" exp="area" ref3D="1" dr="$A$4:$XFD$5" dn="Z_354784A5_404C_43C6_9215_508293194394_.wvu.PrintTitles" sId="2"/>
    <undo index="0" exp="area" ref3D="1" dr="$A$4:$XFD$5" dn="Z_6943B490_3070_4625_8DEE_85B509FE6D1B_.wvu.PrintTitles" sId="2"/>
    <undo index="0" exp="area" ref3D="1" dr="$A$4:$XFD$5" dn="Z_34FCE91F_37BB_4E1C_80D8_8DC0E1239857_.wvu.PrintTitles" sId="2"/>
    <rfmt sheetId="2" xfDxf="1" sqref="E1:E1048576" start="0" length="0">
      <dxf>
        <font>
          <name val="Times New Roman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wrapText="1" readingOrder="0"/>
      </dxf>
    </rfmt>
    <rfmt sheetId="2" sqref="E1" start="0" length="0">
      <dxf>
        <font>
          <b/>
          <sz val="15"/>
          <name val="Times New Roman"/>
          <scheme val="none"/>
        </font>
        <numFmt numFmtId="0" formatCode="General"/>
        <fill>
          <patternFill patternType="none">
            <bgColor indexed="65"/>
          </patternFill>
        </fill>
        <alignment readingOrder="0"/>
      </dxf>
    </rfmt>
    <rfmt sheetId="2" sqref="E2" start="0" length="0">
      <dxf>
        <font>
          <b/>
          <sz val="15"/>
          <name val="Times New Roman"/>
          <scheme val="none"/>
        </font>
        <fill>
          <patternFill patternType="none">
            <bgColor indexed="65"/>
          </patternFill>
        </fill>
      </dxf>
    </rfmt>
    <rcc rId="0" sId="2" dxf="1">
      <nc r="E3" t="inlineStr">
        <is>
          <t>Неисполненные назначения</t>
        </is>
      </nc>
      <ndxf>
        <font>
          <b/>
          <name val="Times New Roman"/>
          <scheme val="none"/>
        </font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" t="inlineStr">
        <is>
          <t>4=3/2</t>
        </is>
      </nc>
      <ndxf>
        <font>
          <sz val="8"/>
          <name val="Times New Roman"/>
          <scheme val="none"/>
        </font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5">
        <v>10625301.799999999</v>
      </nc>
      <ndxf>
        <font>
          <b/>
          <sz val="12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6" start="0" length="0">
      <dxf>
        <numFmt numFmtId="167" formatCode="#,##0.0"/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E7">
        <v>1204261.3999999999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8">
        <v>1033.6000000000004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9">
        <v>29721.200000000004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10">
        <v>247674.10000000003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11">
        <v>0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12">
        <v>28035.800000000003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13">
        <v>15353.8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14">
        <v>882442.89999999991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15">
        <v>119354.2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16">
        <v>30172.399999999998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17">
        <v>72054.899999999994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18">
        <v>17126.900000000005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19">
        <v>903196.20000000007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20">
        <v>352251.6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21">
        <v>486494.50000000017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22">
        <v>20961.499999999993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23">
        <v>43488.6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24">
        <v>3922180.8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25">
        <v>2644237.7999999998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26">
        <v>671205.9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27">
        <v>526137.99999999988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28">
        <v>80599.100000000006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29">
        <v>422983.2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30">
        <v>385989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31">
        <v>2719.8999999999996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32">
        <v>34274.300000000003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33">
        <v>2925816.3000000007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34">
        <v>1127333.0999999996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35">
        <v>1209606.0000000007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36">
        <v>437376.8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37">
        <v>565.69999999999982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38">
        <v>46191.5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39">
        <v>104743.20000000007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40">
        <v>217216.60000000009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41">
        <v>146195.30000000005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42">
        <v>71021.300000000047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43">
        <v>434434.80000000005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44">
        <v>9652.3000000000029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45">
        <v>295537.19999999995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46">
        <v>45064.3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47">
        <v>84181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48">
        <v>428318.5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49">
        <v>412436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50">
        <v>728.89999999999964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51">
        <v>15153.600000000006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52">
        <v>17444.199999999997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53">
        <v>11447.099999999999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54">
        <v>5997.1000000000058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55">
        <v>30095.599999999999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56">
        <v>30095.599999999999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57" start="0" length="0">
      <dxf>
        <font>
          <b/>
          <name val="Times New Roman"/>
          <scheme val="none"/>
        </font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12322" sId="2">
    <oc r="E4" t="inlineStr">
      <is>
        <t>7=5/4</t>
      </is>
    </oc>
    <nc r="E4" t="inlineStr">
      <is>
        <t>4=3/2</t>
      </is>
    </nc>
  </rcc>
  <rrc rId="12323" sId="1" ref="B1:B1048576" action="deleteCol">
    <undo index="0" exp="area" ref3D="1" dr="$A$12:$XFD$13" dn="Z_8F1248FC_EA8E_4DC7_8B97_6406CD1514A9_.wvu.PrintTitles" sId="1"/>
    <undo index="0" exp="area" ref3D="1" dr="$A$12:$XFD$13" dn="Z_B1E9D3A3_6A2B_4E76_A163_C3C5D3CBC4BC_.wvu.PrintTitles" sId="1"/>
    <undo index="0" exp="area" ref3D="1" dr="$A$12:$XFD$13" dn="Z_B358A58E_8635_4813_99A2_4F1FD4FD075C_.wvu.PrintTitles" sId="1"/>
    <undo index="0" exp="area" ref3D="1" dr="$A$12:$XFD$13" dn="Z_DE0F5E73_EF4C_476D_B6AE_BFEFF57E867A_.wvu.PrintTitles" sId="1"/>
    <undo index="0" exp="area" ref3D="1" dr="$A$12:$XFD$13" dn="Z_EC1DDABA_87E5_4CA0_BDFA_3176D5C21D42_.wvu.PrintTitles" sId="1"/>
    <undo index="0" exp="area" ref3D="1" dr="$A$12:$XFD$13" dn="Заголовки_для_печати" sId="1"/>
    <undo index="0" exp="area" ref3D="1" dr="$A$12:$XFD$13" dn="Z_F8C4027D_D6CA_4157_8FAE_71E83CC44D4D_.wvu.PrintTitles" sId="1"/>
    <undo index="0" exp="area" ref3D="1" dr="$A$12:$XFD$13" dn="Z_87167B54_14FD_40B4_B520_8ADAF9DCA900_.wvu.PrintTitles" sId="1"/>
    <undo index="0" exp="area" ref3D="1" dr="$A$12:$XFD$13" dn="Z_354784A5_404C_43C6_9215_508293194394_.wvu.PrintTitles" sId="1"/>
    <undo index="0" exp="area" ref3D="1" dr="$E$1:$G$1048576" dn="Z_87167B54_14FD_40B4_B520_8ADAF9DCA900_.wvu.Cols" sId="1"/>
    <undo index="0" exp="area" ref3D="1" dr="$A$12:$XFD$13" dn="Z_34FCE91F_37BB_4E1C_80D8_8DC0E1239857_.wvu.PrintTitles" sId="1"/>
    <rfmt sheetId="1" xfDxf="1" sqref="B1:B1048576" start="0" length="0"/>
    <rfmt sheetId="1" sqref="B4" start="0" length="0">
      <dxf>
        <font>
          <sz val="9"/>
          <color auto="1"/>
          <name val="Arial"/>
          <scheme val="none"/>
        </font>
      </dxf>
    </rfmt>
    <rfmt sheetId="1" sqref="B5" start="0" length="0">
      <dxf>
        <font>
          <b/>
          <sz val="13"/>
          <color theme="1"/>
          <name val="Times New Roman"/>
          <scheme val="none"/>
        </font>
        <alignment horizontal="center" vertical="top" wrapText="1" readingOrder="0"/>
      </dxf>
    </rfmt>
    <rfmt sheetId="1" sqref="B6" start="0" length="0">
      <dxf>
        <font>
          <b/>
          <sz val="13"/>
          <color theme="1"/>
          <name val="Times New Roman"/>
          <scheme val="none"/>
        </font>
        <alignment horizontal="center" vertical="top" readingOrder="0"/>
      </dxf>
    </rfmt>
    <rfmt sheetId="1" sqref="B7" start="0" length="0">
      <dxf>
        <font>
          <sz val="8"/>
          <color auto="1"/>
          <name val="Arial"/>
          <scheme val="none"/>
        </font>
      </dxf>
    </rfmt>
    <rfmt sheetId="1" sqref="B8" start="0" length="0">
      <dxf>
        <font>
          <sz val="8"/>
          <color auto="1"/>
          <name val="Arial"/>
          <scheme val="none"/>
        </font>
      </dxf>
    </rfmt>
    <rfmt sheetId="1" sqref="B9" start="0" length="0">
      <dxf>
        <font>
          <sz val="8"/>
          <color auto="1"/>
          <name val="Arial"/>
          <scheme val="none"/>
        </font>
      </dxf>
    </rfmt>
    <rfmt sheetId="1" sqref="B10" start="0" length="0">
      <dxf>
        <font>
          <sz val="8"/>
          <color auto="1"/>
          <name val="Arial"/>
          <scheme val="none"/>
        </font>
      </dxf>
    </rfmt>
    <rfmt sheetId="1" sqref="B11" start="0" length="0">
      <dxf>
        <font>
          <b/>
          <sz val="15"/>
          <color theme="1"/>
          <name val="Times New Roman"/>
          <scheme val="none"/>
        </font>
        <alignment horizontal="center" vertical="center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1" dxf="1">
      <nc r="B12" t="inlineStr">
        <is>
          <t>Код строки</t>
        </is>
      </nc>
      <ndxf>
        <font>
          <b/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3">
        <v>2</v>
      </nc>
      <ndxf>
        <font>
          <sz val="11"/>
          <color auto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4" t="inlineStr">
        <is>
          <t>010</t>
        </is>
      </nc>
      <ndxf>
        <font>
          <b/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5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6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7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8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9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0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1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2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3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4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5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6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7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8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9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30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31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32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33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34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35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36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37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38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39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40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41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42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43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44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45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46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47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48" start="0" length="0">
      <dxf>
        <font>
          <sz val="11"/>
          <color theme="1"/>
          <name val="Times New Roman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49" start="0" length="0">
      <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50" start="0" length="0">
      <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51" start="0" length="0">
      <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52" start="0" length="0">
      <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53" start="0" length="0">
      <dxf>
        <font>
          <b/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54" start="0" length="0">
      <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55" start="0" length="0">
      <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56" start="0" length="0">
      <dxf>
        <font>
          <b/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57" start="0" length="0">
      <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58" start="0" length="0">
      <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59" start="0" length="0">
      <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0" start="0" length="0">
      <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1" start="0" length="0">
      <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2" start="0" length="0">
      <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3" start="0" length="0">
      <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4" start="0" length="0">
      <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5" start="0" length="0">
      <dxf>
        <font>
          <sz val="11"/>
          <color auto="1"/>
          <name val="Times New Roman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6" start="0" length="0">
      <dxf>
        <font>
          <sz val="11"/>
          <color auto="1"/>
          <name val="Times New Roman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7" start="0" length="0">
      <dxf>
        <font>
          <sz val="11"/>
          <color auto="1"/>
          <name val="Times New Roman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8" start="0" length="0">
      <dxf>
        <font>
          <sz val="11"/>
          <color auto="1"/>
          <name val="Times New Roman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9" start="0" length="0">
      <dxf>
        <font>
          <b/>
          <sz val="11"/>
          <color theme="1"/>
          <name val="Times New Roman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0" start="0" length="0">
      <dxf>
        <font>
          <sz val="11"/>
          <color theme="1"/>
          <name val="Times New Roman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1" start="0" length="0">
      <dxf>
        <font>
          <b/>
          <sz val="11"/>
          <color theme="1"/>
          <name val="Times New Roman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2" start="0" length="0">
      <dxf>
        <font>
          <sz val="11"/>
          <color theme="1"/>
          <name val="Times New Roman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24" sId="1" ref="B1:B1048576" action="deleteCol">
    <undo index="0" exp="area" ref3D="1" dr="$A$12:$XFD$13" dn="Z_8F1248FC_EA8E_4DC7_8B97_6406CD1514A9_.wvu.PrintTitles" sId="1"/>
    <undo index="0" exp="area" ref3D="1" dr="$A$12:$XFD$13" dn="Z_B1E9D3A3_6A2B_4E76_A163_C3C5D3CBC4BC_.wvu.PrintTitles" sId="1"/>
    <undo index="0" exp="area" ref3D="1" dr="$A$12:$XFD$13" dn="Z_B358A58E_8635_4813_99A2_4F1FD4FD075C_.wvu.PrintTitles" sId="1"/>
    <undo index="0" exp="area" ref3D="1" dr="$A$12:$XFD$13" dn="Z_DE0F5E73_EF4C_476D_B6AE_BFEFF57E867A_.wvu.PrintTitles" sId="1"/>
    <undo index="0" exp="area" ref3D="1" dr="$A$12:$XFD$13" dn="Z_EC1DDABA_87E5_4CA0_BDFA_3176D5C21D42_.wvu.PrintTitles" sId="1"/>
    <undo index="0" exp="area" ref3D="1" dr="$A$12:$XFD$13" dn="Заголовки_для_печати" sId="1"/>
    <undo index="0" exp="area" ref3D="1" dr="$A$12:$XFD$13" dn="Z_F8C4027D_D6CA_4157_8FAE_71E83CC44D4D_.wvu.PrintTitles" sId="1"/>
    <undo index="0" exp="area" ref3D="1" dr="$A$12:$XFD$13" dn="Z_87167B54_14FD_40B4_B520_8ADAF9DCA900_.wvu.PrintTitles" sId="1"/>
    <undo index="0" exp="area" ref3D="1" dr="$A$12:$XFD$13" dn="Z_354784A5_404C_43C6_9215_508293194394_.wvu.PrintTitles" sId="1"/>
    <undo index="0" exp="area" ref3D="1" dr="$D$1:$F$1048576" dn="Z_87167B54_14FD_40B4_B520_8ADAF9DCA900_.wvu.Cols" sId="1"/>
    <undo index="0" exp="area" ref3D="1" dr="$A$12:$XFD$13" dn="Z_34FCE91F_37BB_4E1C_80D8_8DC0E1239857_.wvu.PrintTitles" sId="1"/>
    <rfmt sheetId="1" xfDxf="1" sqref="B1:B1048576" start="0" length="0">
      <dxf>
        <alignment horizontal="center" readingOrder="0"/>
      </dxf>
    </rfmt>
    <rfmt sheetId="1" sqref="B4" start="0" length="0">
      <dxf>
        <font>
          <sz val="9"/>
          <color auto="1"/>
          <name val="Arial"/>
          <scheme val="none"/>
        </font>
      </dxf>
    </rfmt>
    <rfmt sheetId="1" sqref="B5" start="0" length="0">
      <dxf>
        <font>
          <b/>
          <sz val="13"/>
          <color theme="1"/>
          <name val="Times New Roman"/>
          <scheme val="none"/>
        </font>
        <alignment wrapText="1" readingOrder="0"/>
      </dxf>
    </rfmt>
    <rfmt sheetId="1" sqref="B6" start="0" length="0">
      <dxf>
        <font>
          <b/>
          <sz val="13"/>
          <color theme="1"/>
          <name val="Times New Roman"/>
          <scheme val="none"/>
        </font>
        <alignment readingOrder="0"/>
      </dxf>
    </rfmt>
    <rfmt sheetId="1" sqref="B7" start="0" length="0">
      <dxf>
        <font>
          <sz val="8"/>
          <color auto="1"/>
          <name val="Arial"/>
          <scheme val="none"/>
        </font>
      </dxf>
    </rfmt>
    <rfmt sheetId="1" sqref="B8" start="0" length="0">
      <dxf>
        <font>
          <sz val="8"/>
          <color auto="1"/>
          <name val="Arial"/>
          <scheme val="none"/>
        </font>
      </dxf>
    </rfmt>
    <rfmt sheetId="1" sqref="B9" start="0" length="0">
      <dxf>
        <font>
          <sz val="8"/>
          <color auto="1"/>
          <name val="Arial"/>
          <scheme val="none"/>
        </font>
      </dxf>
    </rfmt>
    <rfmt sheetId="1" sqref="B10" start="0" length="0">
      <dxf>
        <font>
          <sz val="8"/>
          <color auto="1"/>
          <name val="Arial"/>
          <scheme val="none"/>
        </font>
      </dxf>
    </rfmt>
    <rfmt sheetId="1" sqref="B11" start="0" length="0">
      <dxf>
        <font>
          <b/>
          <sz val="15"/>
          <color theme="1"/>
          <name val="Times New Roman"/>
          <scheme val="none"/>
        </font>
        <alignment vertical="center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1" dxf="1">
      <nc r="B12" t="inlineStr">
        <is>
          <t>Код дохода по бюджетной классификации</t>
        </is>
      </nc>
      <ndxf>
        <font>
          <b/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3">
        <v>3</v>
      </nc>
      <ndxf>
        <font>
          <sz val="11"/>
          <color auto="1"/>
          <name val="Times New Roman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4" t="inlineStr">
        <is>
          <t>х</t>
        </is>
      </nc>
      <ndxf>
        <font>
          <b/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5" start="0" length="0">
      <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6" t="inlineStr">
        <is>
          <t>000 1 00 00000 00 0000 000</t>
        </is>
      </nc>
      <ndxf>
        <font>
          <b/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 t="inlineStr">
        <is>
          <t>000 1 01 00000 00 0000 000</t>
        </is>
      </nc>
      <ndxf>
        <font>
          <b/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8" t="inlineStr">
        <is>
          <t>182 1 01 01000 00 0000 110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9" t="inlineStr">
        <is>
          <t>182 1 01 02000 01 0000 110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0" t="inlineStr">
        <is>
          <t>000 1 03 00000 00 0000 000</t>
        </is>
      </nc>
      <ndxf>
        <font>
          <b/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1" t="inlineStr">
        <is>
          <t>100 1 03 02000 01 0000 110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2" t="inlineStr">
        <is>
          <t>000 1 05 00000 00 0000 000</t>
        </is>
      </nc>
      <ndxf>
        <font>
          <b/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3" t="inlineStr">
        <is>
          <t>182 1 05 01000 00 0000 110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4" t="inlineStr">
        <is>
          <t>182 1 05 02000 02 0000 110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5" t="inlineStr">
        <is>
          <t>182 1 05 03000 01 0000 110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6" t="inlineStr">
        <is>
          <t>182 1 05 04000 02 0000 110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7" t="inlineStr">
        <is>
          <t>000 1 06 00000 00 0000 000</t>
        </is>
      </nc>
      <ndxf>
        <font>
          <b/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8" t="inlineStr">
        <is>
          <t>182 1 06 01000 00 0000 110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9" t="inlineStr">
        <is>
          <t>182 1 06 06000 00 0000 110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0" t="inlineStr">
        <is>
          <t>000 1 08 00000 00 0000 000</t>
        </is>
      </nc>
      <ndxf>
        <font>
          <b/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1" t="inlineStr">
        <is>
          <t>000 1 08 03000 01 0000 110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2" t="inlineStr">
        <is>
          <t>000 1 08 04000 01 0000 110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3" t="inlineStr">
        <is>
          <t>000 1 08 07000 01 0000 110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4" t="inlineStr">
        <is>
          <t>000 1 11 00000 00 0000 000</t>
        </is>
      </nc>
      <ndxf>
        <font>
          <b/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5" t="inlineStr">
        <is>
          <t>000 1 11 05000 00 0000 120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6" t="inlineStr">
        <is>
          <t>000 1 11 05010 00 0000 120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7" t="inlineStr">
        <is>
          <t>000 1 11 05020 00 0000 120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8" t="inlineStr">
        <is>
          <t>000 1 11 05030 00 0000 120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9" t="inlineStr">
        <is>
          <t>000 1 11 05070 00 0000 120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0" t="inlineStr">
        <is>
          <t>000 1 11 05310 00 0000 120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1" t="inlineStr">
        <is>
          <t>000 1 11 05320 00 0000 120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2" t="inlineStr">
        <is>
          <t>000 1 11 09000 00 0000 120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3" t="inlineStr">
        <is>
          <t>000 1 12 00000 00 0000 000</t>
        </is>
      </nc>
      <ndxf>
        <font>
          <b/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4" t="inlineStr">
        <is>
          <t>048 1 12 01000 01 0000 120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5" t="inlineStr">
        <is>
          <t>048 1 12 01010 01 0000 120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6" t="inlineStr">
        <is>
          <t>048 1 12 01030 01 0000 120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7" t="inlineStr">
        <is>
          <t>048 1 12 01040 01 0000 120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8" t="inlineStr">
        <is>
          <t>000 1 13 00000 00 0000 000</t>
        </is>
      </nc>
      <ndxf>
        <font>
          <b/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9" t="inlineStr">
        <is>
          <t>000 1 14 00000 00 0000 000</t>
        </is>
      </nc>
      <ndxf>
        <font>
          <b/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0" t="inlineStr">
        <is>
          <t>000 1 14 02000 00 0000 410</t>
        </is>
      </nc>
      <n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1" t="inlineStr">
        <is>
          <t>000 1 14 06000 00 0000 430</t>
        </is>
      </nc>
      <n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2" t="inlineStr">
        <is>
          <t>000 1 16 00000 00 0000 000</t>
        </is>
      </nc>
      <ndxf>
        <font>
          <b/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3" t="inlineStr">
        <is>
          <t>000 1 17 00000 00 0000 000</t>
        </is>
      </nc>
      <ndxf>
        <font>
          <b/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4" t="inlineStr">
        <is>
          <t>000 2 00 00000 00 0000 000</t>
        </is>
      </nc>
      <ndxf>
        <font>
          <b/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5" t="inlineStr">
        <is>
          <t>000 2 02 00000 00 0000 000</t>
        </is>
      </nc>
      <ndxf>
        <font>
          <b/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6" t="inlineStr">
        <is>
          <t>000 2 02 20000 00 0000 150</t>
        </is>
      </nc>
      <n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7" t="inlineStr">
        <is>
          <t>000 2 02 25113 00 0000 150</t>
        </is>
      </nc>
      <n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8" t="inlineStr">
        <is>
          <t>000 2 02 25304 00 0000 150</t>
        </is>
      </nc>
      <n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9" t="inlineStr">
        <is>
          <t>000 2 02 25497 00 0000 150</t>
        </is>
      </nc>
      <n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0" t="inlineStr">
        <is>
          <t>000 2 02 25519 00 0000 150</t>
        </is>
      </nc>
      <n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1" t="inlineStr">
        <is>
          <t>000 2 02 25555 00 0000 150</t>
        </is>
      </nc>
      <n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2" t="inlineStr">
        <is>
          <t>000 2 02 29999 00 0000 150</t>
        </is>
      </nc>
      <n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3" t="inlineStr">
        <is>
          <t>000 2 02 30000 00 0000 150</t>
        </is>
      </nc>
      <n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4" t="inlineStr">
        <is>
          <t>000 2 02 40000 00 0000 150</t>
        </is>
      </nc>
      <n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5" t="inlineStr">
        <is>
          <t>000 2 04 00000 00 0000 000</t>
        </is>
      </nc>
      <ndxf>
        <font>
          <b/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6" t="inlineStr">
        <is>
          <t>000 2 04 04000 04 0000 150</t>
        </is>
      </nc>
      <n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7" t="inlineStr">
        <is>
          <t>000 2 08 00000 00 0000 000</t>
        </is>
      </nc>
      <ndxf>
        <font>
          <b/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8" t="inlineStr">
        <is>
          <t>000 2 08 04000 04 0000 150</t>
        </is>
      </nc>
      <n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9" t="inlineStr">
        <is>
          <t>000 2 18 00000 00 0000 000</t>
        </is>
      </nc>
      <ndxf>
        <font>
          <b/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0" t="inlineStr">
        <is>
          <t>000 2 18 00000 00 0000 150</t>
        </is>
      </nc>
      <n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1" t="inlineStr">
        <is>
          <t>000 2 19 00000 00 0000 000</t>
        </is>
      </nc>
      <ndxf>
        <font>
          <b/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2" t="inlineStr">
        <is>
          <t>000 2 19 00000 04 0000 150</t>
        </is>
      </nc>
      <n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325" sId="1" ref="D1:D1048576" action="deleteCol">
    <undo index="0" exp="area" ref3D="1" dr="$A$12:$XFD$13" dn="Z_8F1248FC_EA8E_4DC7_8B97_6406CD1514A9_.wvu.PrintTitles" sId="1"/>
    <undo index="0" exp="area" ref3D="1" dr="$A$12:$XFD$13" dn="Z_B1E9D3A3_6A2B_4E76_A163_C3C5D3CBC4BC_.wvu.PrintTitles" sId="1"/>
    <undo index="0" exp="area" ref3D="1" dr="$A$12:$XFD$13" dn="Z_B358A58E_8635_4813_99A2_4F1FD4FD075C_.wvu.PrintTitles" sId="1"/>
    <undo index="0" exp="area" ref3D="1" dr="$A$12:$XFD$13" dn="Z_DE0F5E73_EF4C_476D_B6AE_BFEFF57E867A_.wvu.PrintTitles" sId="1"/>
    <undo index="0" exp="area" ref3D="1" dr="$A$12:$XFD$13" dn="Z_EC1DDABA_87E5_4CA0_BDFA_3176D5C21D42_.wvu.PrintTitles" sId="1"/>
    <undo index="0" exp="area" ref3D="1" dr="$A$12:$XFD$13" dn="Заголовки_для_печати" sId="1"/>
    <undo index="0" exp="area" ref3D="1" dr="$A$12:$XFD$13" dn="Z_F8C4027D_D6CA_4157_8FAE_71E83CC44D4D_.wvu.PrintTitles" sId="1"/>
    <undo index="0" exp="area" ref3D="1" dr="$A$12:$XFD$13" dn="Z_87167B54_14FD_40B4_B520_8ADAF9DCA900_.wvu.PrintTitles" sId="1"/>
    <undo index="0" exp="area" ref3D="1" dr="$A$12:$XFD$13" dn="Z_354784A5_404C_43C6_9215_508293194394_.wvu.PrintTitles" sId="1"/>
    <undo index="0" exp="area" ref3D="1" dr="$C$1:$E$1048576" dn="Z_87167B54_14FD_40B4_B520_8ADAF9DCA900_.wvu.Cols" sId="1"/>
    <undo index="0" exp="area" ref3D="1" dr="$A$12:$XFD$13" dn="Z_34FCE91F_37BB_4E1C_80D8_8DC0E1239857_.wvu.PrintTitles" sId="1"/>
    <rfmt sheetId="1" xfDxf="1" sqref="D1:D1048576" start="0" length="0"/>
    <rcc rId="0" sId="1" dxf="1">
      <nc r="D1" t="inlineStr">
        <is>
          <t>Утвержден</t>
        </is>
      </nc>
      <ndxf>
        <font>
          <sz val="12"/>
          <color indexed="8"/>
          <name val="Times New Roman"/>
          <scheme val="none"/>
        </font>
        <alignment horizontal="right" vertical="center" wrapText="1" readingOrder="0"/>
      </ndxf>
    </rcc>
    <rfmt sheetId="1" sqref="D2" start="0" length="0">
      <dxf>
        <font>
          <sz val="12"/>
          <color indexed="8"/>
          <name val="Times New Roman"/>
          <scheme val="none"/>
        </font>
        <alignment horizontal="right" vertical="center" wrapText="1" readingOrder="0"/>
      </dxf>
    </rfmt>
    <rcc rId="0" sId="1" dxf="1">
      <nc r="D3" t="inlineStr">
        <is>
          <t>от "____" _____________ 2024 № ______</t>
        </is>
      </nc>
      <ndxf>
        <font>
          <sz val="12"/>
          <color auto="1"/>
          <name val="Times New Roman"/>
          <scheme val="none"/>
        </font>
        <alignment horizontal="right" vertical="center" wrapText="1" readingOrder="0"/>
      </ndxf>
    </rcc>
    <rfmt sheetId="1" sqref="D4" start="0" length="0">
      <dxf>
        <font>
          <sz val="9"/>
          <color auto="1"/>
          <name val="Arial"/>
          <scheme val="none"/>
        </font>
      </dxf>
    </rfmt>
    <rfmt sheetId="1" sqref="D5" start="0" length="0">
      <dxf>
        <font>
          <b/>
          <sz val="13"/>
          <color theme="1"/>
          <name val="Times New Roman"/>
          <scheme val="none"/>
        </font>
        <alignment horizontal="center" vertical="top" wrapText="1" readingOrder="0"/>
      </dxf>
    </rfmt>
    <rfmt sheetId="1" sqref="D6" start="0" length="0">
      <dxf>
        <font>
          <b/>
          <sz val="13"/>
          <color theme="1"/>
          <name val="Times New Roman"/>
          <scheme val="none"/>
        </font>
        <alignment horizontal="center" vertical="top" readingOrder="0"/>
      </dxf>
    </rfmt>
    <rfmt sheetId="1" sqref="D7" start="0" length="0">
      <dxf>
        <font>
          <sz val="8"/>
          <color auto="1"/>
          <name val="Arial"/>
          <scheme val="none"/>
        </font>
      </dxf>
    </rfmt>
    <rfmt sheetId="1" sqref="D8" start="0" length="0">
      <dxf>
        <font>
          <sz val="8"/>
          <color auto="1"/>
          <name val="Arial"/>
          <scheme val="none"/>
        </font>
      </dxf>
    </rfmt>
    <rfmt sheetId="1" sqref="D9" start="0" length="0">
      <dxf>
        <font>
          <sz val="8"/>
          <color auto="1"/>
          <name val="Arial"/>
          <scheme val="none"/>
        </font>
      </dxf>
    </rfmt>
    <rfmt sheetId="1" sqref="D10" start="0" length="0">
      <dxf>
        <font>
          <sz val="8"/>
          <color auto="1"/>
          <name val="Arial"/>
          <scheme val="none"/>
        </font>
      </dxf>
    </rfmt>
    <rfmt sheetId="1" sqref="D11" start="0" length="0">
      <dxf>
        <font>
          <b/>
          <sz val="15"/>
          <color theme="1"/>
          <name val="Times New Roman"/>
          <scheme val="none"/>
        </font>
        <alignment horizontal="center" vertical="center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1" dxf="1">
      <nc r="D12" t="inlineStr">
        <is>
          <t>Неисполненные назначения</t>
        </is>
      </nc>
      <ndxf>
        <font>
          <b/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3">
        <v>6</v>
      </nc>
      <ndxf>
        <font>
          <sz val="11"/>
          <color auto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4">
        <v>6884362.5851700008</v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5" start="0" length="0">
      <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6">
        <v>4857732.2376099993</v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7">
        <v>4462182.3075599996</v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8">
        <v>3197278.6544999992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9">
        <v>1264903.6530600004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20">
        <v>1134.2662199999977</v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21">
        <v>1134.2662199999977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22">
        <v>308226.36757</v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23">
        <v>318414.51780000003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24">
        <v>-171.14810999999997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25">
        <v>-45.812000000000012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26">
        <v>-9971.1901200000138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27">
        <v>8463.7386100000003</v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28">
        <v>6836.6970799999981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29">
        <v>1627.0415300000022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30">
        <v>-19227.198020000003</v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31">
        <v>-19280.928019999999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32">
        <v>3.73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33">
        <v>50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34">
        <v>102477.44779999997</v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35">
        <v>112070.90015999996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36">
        <v>128257.68926999997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37">
        <v>-2326.9016200000005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38">
        <v>-19.828670000000102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39">
        <v>-10218.604159999988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40">
        <v>-2562.5331800000004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41">
        <v>-0.62148000000000003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42">
        <v>-10651.752360000013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43">
        <v>-12156.367860000115</v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44">
        <v>-12156.367860000115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45">
        <v>679.99910000001546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46">
        <v>-264.63830000002054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47">
        <v>-12571.728660000023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48">
        <v>-16315.044540000003</v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49">
        <v>-94899.762599999987</v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50">
        <v>-57864.461009999999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51">
        <v>-37035.301590000003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52">
        <v>136559.8330300001</v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53">
        <v>-18713.350160000005</v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54">
        <v>2026630.3475599997</v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55">
        <v>1970200.965259999</v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56">
        <v>1135480.4501999998</v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57">
        <v>1044766.28383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58">
        <v>84162.601190000016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34">
      <nc r="D59">
        <v>8.0000000016298145E-3</v>
      </nc>
      <ndxf>
        <font>
          <sz val="11"/>
          <color auto="1"/>
          <name val="Times New Roman"/>
          <scheme val="none"/>
        </font>
        <numFmt numFmtId="35" formatCode="_-* #,##0.00\ _₽_-;\-* #,##0.00\ _₽_-;_-* &quot;-&quot;??\ _₽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34">
      <nc r="D60">
        <v>0</v>
      </nc>
      <ndxf>
        <font>
          <sz val="11"/>
          <color auto="1"/>
          <name val="Times New Roman"/>
          <scheme val="none"/>
        </font>
        <numFmt numFmtId="35" formatCode="_-* #,##0.00\ _₽_-;\-* #,##0.00\ _₽_-;_-* &quot;-&quot;??\ _₽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61">
        <v>-1.0689999995520338E-2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62">
        <v>6551.5678700000135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63">
        <v>774647.30431999918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64">
        <v>60073.210740000039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65">
        <v>66085</v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66">
        <v>66085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67">
        <v>0</v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68">
        <v>0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69">
        <v>-17370.138409999985</v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70">
        <v>-17370.138409999985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71">
        <v>7714.5207100000007</v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72">
        <v>7714.5207100000007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cc rId="12326" sId="1">
    <oc r="B13">
      <v>4</v>
    </oc>
    <nc r="B13">
      <v>2</v>
    </nc>
  </rcc>
  <rcc rId="12327" sId="1">
    <oc r="C13">
      <v>5</v>
    </oc>
    <nc r="C13">
      <v>3</v>
    </nc>
  </rcc>
  <rcc rId="12328" sId="1">
    <oc r="D13">
      <v>7</v>
    </oc>
    <nc r="D13">
      <v>4</v>
    </nc>
  </rcc>
  <rfmt sheetId="3" sqref="A1:E1" start="0" length="2147483647">
    <dxf>
      <font>
        <name val="Times New Roman"/>
        <scheme val="none"/>
      </font>
    </dxf>
  </rfmt>
  <rrc rId="12329" sId="3" ref="B1:B1048576" action="deleteCol">
    <undo index="0" exp="area" ref3D="1" dr="$A$3:$XFD$4" dn="Z_DE0F5E73_EF4C_476D_B6AE_BFEFF57E867A_.wvu.PrintTitles" sId="3"/>
    <undo index="0" exp="area" ref3D="1" dr="$A$3:$XFD$4" dn="Z_A4D09F0F_4C69_4056_BD3D_99C01656B021_.wvu.PrintTitles" sId="3"/>
    <undo index="0" exp="area" ref3D="1" dr="$A$3:$XFD$4" dn="Z_B1E9D3A3_6A2B_4E76_A163_C3C5D3CBC4BC_.wvu.PrintTitles" sId="3"/>
    <undo index="0" exp="area" ref3D="1" dr="$A$3:$XFD$4" dn="Z_B358A58E_8635_4813_99A2_4F1FD4FD075C_.wvu.PrintTitles" sId="3"/>
    <undo index="0" exp="area" ref3D="1" dr="$A$3:$XFD$4" dn="Z_8F1248FC_EA8E_4DC7_8B97_6406CD1514A9_.wvu.PrintTitles" sId="3"/>
    <undo index="0" exp="area" ref3D="1" dr="$A$3:$XFD$4" dn="Z_F8C4027D_D6CA_4157_8FAE_71E83CC44D4D_.wvu.PrintTitles" sId="3"/>
    <undo index="0" exp="area" ref3D="1" dr="$A$3:$XFD$4" dn="Заголовки_для_печати" sId="3"/>
    <undo index="0" exp="area" ref3D="1" dr="$A$3:$XFD$4" dn="Z_EC1DDABA_87E5_4CA0_BDFA_3176D5C21D42_.wvu.PrintTitles" sId="3"/>
    <undo index="0" exp="area" ref3D="1" dr="$A$3:$XFD$4" dn="Z_87167B54_14FD_40B4_B520_8ADAF9DCA900_.wvu.PrintTitles" sId="3"/>
    <undo index="0" exp="area" ref3D="1" dr="$A$3:$XFD$4" dn="Z_6943B490_3070_4625_8DEE_85B509FE6D1B_.wvu.PrintTitles" sId="3"/>
    <undo index="0" exp="area" ref3D="1" dr="$A$3:$XFD$4" dn="Z_354784A5_404C_43C6_9215_508293194394_.wvu.PrintTitles" sId="3"/>
    <undo index="0" exp="area" ref3D="1" dr="$A$3:$XFD$4" dn="Z_34FCE91F_37BB_4E1C_80D8_8DC0E1239857_.wvu.PrintTitles" sId="3"/>
    <rfmt sheetId="3" xfDxf="1" sqref="B1:B1048576" start="0" length="0">
      <dxf>
        <fill>
          <patternFill patternType="solid">
            <bgColor theme="0"/>
          </patternFill>
        </fill>
      </dxf>
    </rfmt>
    <rfmt sheetId="3" sqref="B1" start="0" length="0">
      <dxf>
        <font>
          <b/>
          <sz val="14"/>
          <color theme="1"/>
          <name val="Times New Roman"/>
          <scheme val="none"/>
        </font>
        <alignment horizontal="center" vertical="center" wrapText="1" readingOrder="0"/>
      </dxf>
    </rfmt>
    <rcc rId="0" sId="3" dxf="1">
      <nc r="B3" t="inlineStr">
        <is>
          <t>Код строки</t>
        </is>
      </nc>
      <ndxf>
        <font>
          <b/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4">
        <v>2</v>
      </nc>
      <ndxf>
        <font>
          <sz val="8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5">
        <v>500</v>
      </nc>
      <ndxf>
        <font>
          <b/>
          <sz val="12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B6" start="0" length="0">
      <dxf>
        <font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>
      <nc r="B7">
        <v>520</v>
      </nc>
      <ndxf>
        <font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B8" start="0" length="0">
      <dxf>
        <font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B9" start="0" length="0">
      <dxf>
        <font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B10" start="0" length="0">
      <dxf>
        <font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B11" start="0" length="0">
      <dxf>
        <font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B12" start="0" length="0">
      <dxf>
        <font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B13" start="0" length="0">
      <dxf>
        <font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B14" start="0" length="0">
      <dxf>
        <font>
          <b/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B15" start="0" length="0">
      <dxf>
        <font>
          <b/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B16" start="0" length="0">
      <dxf>
        <font>
          <b/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B17" start="0" length="0">
      <dxf>
        <font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B18" start="0" length="0">
      <dxf>
        <font>
          <b/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B19" start="0" length="0">
      <dxf>
        <font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B20" start="0" length="0">
      <dxf>
        <font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B21" start="0" length="0">
      <dxf>
        <font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>
      <nc r="B22">
        <v>700</v>
      </nc>
      <ndxf>
        <font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23">
        <v>710</v>
      </nc>
      <ndxf>
        <font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B24" start="0" length="0">
      <dxf>
        <font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B25" start="0" length="0">
      <dxf>
        <font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B26" start="0" length="0">
      <dxf>
        <font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>
      <nc r="B27">
        <v>720</v>
      </nc>
      <ndxf>
        <font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B28" start="0" length="0">
      <dxf>
        <font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B29" start="0" length="0">
      <dxf>
        <font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B30" start="0" length="0">
      <dxf>
        <font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30" sId="3" ref="B1:B1048576" action="deleteCol">
    <undo index="0" exp="area" ref3D="1" dr="$A$3:$XFD$4" dn="Z_DE0F5E73_EF4C_476D_B6AE_BFEFF57E867A_.wvu.PrintTitles" sId="3"/>
    <undo index="0" exp="area" ref3D="1" dr="$A$3:$XFD$4" dn="Z_A4D09F0F_4C69_4056_BD3D_99C01656B021_.wvu.PrintTitles" sId="3"/>
    <undo index="0" exp="area" ref3D="1" dr="$A$3:$XFD$4" dn="Z_B1E9D3A3_6A2B_4E76_A163_C3C5D3CBC4BC_.wvu.PrintTitles" sId="3"/>
    <undo index="0" exp="area" ref3D="1" dr="$A$3:$XFD$4" dn="Z_B358A58E_8635_4813_99A2_4F1FD4FD075C_.wvu.PrintTitles" sId="3"/>
    <undo index="0" exp="area" ref3D="1" dr="$A$3:$XFD$4" dn="Z_8F1248FC_EA8E_4DC7_8B97_6406CD1514A9_.wvu.PrintTitles" sId="3"/>
    <undo index="0" exp="area" ref3D="1" dr="$A$3:$XFD$4" dn="Z_F8C4027D_D6CA_4157_8FAE_71E83CC44D4D_.wvu.PrintTitles" sId="3"/>
    <undo index="0" exp="area" ref3D="1" dr="$A$3:$XFD$4" dn="Заголовки_для_печати" sId="3"/>
    <undo index="0" exp="area" ref3D="1" dr="$A$3:$XFD$4" dn="Z_EC1DDABA_87E5_4CA0_BDFA_3176D5C21D42_.wvu.PrintTitles" sId="3"/>
    <undo index="0" exp="area" ref3D="1" dr="$A$3:$XFD$4" dn="Z_87167B54_14FD_40B4_B520_8ADAF9DCA900_.wvu.PrintTitles" sId="3"/>
    <undo index="0" exp="area" ref3D="1" dr="$A$3:$XFD$4" dn="Z_6943B490_3070_4625_8DEE_85B509FE6D1B_.wvu.PrintTitles" sId="3"/>
    <undo index="0" exp="area" ref3D="1" dr="$A$3:$XFD$4" dn="Z_354784A5_404C_43C6_9215_508293194394_.wvu.PrintTitles" sId="3"/>
    <undo index="0" exp="area" ref3D="1" dr="$A$3:$XFD$4" dn="Z_34FCE91F_37BB_4E1C_80D8_8DC0E1239857_.wvu.PrintTitles" sId="3"/>
    <rfmt sheetId="3" xfDxf="1" sqref="B1:B1048576" start="0" length="0">
      <dxf>
        <fill>
          <patternFill patternType="solid">
            <bgColor theme="0"/>
          </patternFill>
        </fill>
      </dxf>
    </rfmt>
    <rfmt sheetId="3" sqref="B1" start="0" length="0">
      <dxf>
        <font>
          <b/>
          <sz val="14"/>
          <color theme="1"/>
          <name val="Times New Roman"/>
          <scheme val="none"/>
        </font>
        <alignment horizontal="center" vertical="center" wrapText="1" readingOrder="0"/>
      </dxf>
    </rfmt>
    <rcc rId="0" sId="3" dxf="1">
      <nc r="B3" t="inlineStr">
        <is>
          <t>Код источника финансирования
дефицита бюджета
по бюджетной классификации</t>
        </is>
      </nc>
      <ndxf>
        <font>
          <b/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4">
        <v>2</v>
      </nc>
      <ndxf>
        <font>
          <sz val="8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5" t="inlineStr">
        <is>
          <t>х</t>
        </is>
      </nc>
      <ndxf>
        <font>
          <b/>
          <sz val="12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B6" start="0" length="0">
      <dxf>
        <font>
          <sz val="12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>
      <nc r="B7" t="inlineStr">
        <is>
          <t>099 01 00 00 00 00 0000 000</t>
        </is>
      </nc>
      <ndxf>
        <font>
          <b/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B8" start="0" length="0">
      <dxf>
        <font>
          <b/>
          <sz val="11"/>
          <color auto="1"/>
          <name val="Times New Roman"/>
          <scheme val="none"/>
        </font>
        <numFmt numFmtId="30" formatCode="@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>
      <nc r="B9" t="inlineStr">
        <is>
          <t>099 01 02 00 00 00 0000 000</t>
        </is>
      </nc>
      <ndxf>
        <font>
          <b/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10" t="inlineStr">
        <is>
          <t>099 01 02 00 00 00 0000 700</t>
        </is>
      </nc>
      <ndxf>
        <font>
          <b/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11" t="inlineStr">
        <is>
          <t>099 01 02 00 00 04 0000 710</t>
        </is>
      </nc>
      <ndxf>
        <font>
          <sz val="11"/>
          <color auto="1"/>
          <name val="Times New Roman"/>
          <scheme val="none"/>
        </font>
        <fill>
          <patternFill patternType="none">
            <bgColor indexed="65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12" t="inlineStr">
        <is>
          <t>099 01 02 00 00 00 0000 800</t>
        </is>
      </nc>
      <ndxf>
        <font>
          <b/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13" t="inlineStr">
        <is>
          <t>099 01 02 00 00 04 0000 810</t>
        </is>
      </nc>
      <ndxf>
        <font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14" t="inlineStr">
        <is>
          <t>099 01 03 00 00 00 0000 000</t>
        </is>
      </nc>
      <ndxf>
        <font>
          <b/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15" t="inlineStr">
        <is>
          <t>099 01 03 01 00 00 0000 000</t>
        </is>
      </nc>
      <ndxf>
        <font>
          <b/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16" t="inlineStr">
        <is>
          <t>099 01 03 01 00 00 0000 700</t>
        </is>
      </nc>
      <ndxf>
        <font>
          <b/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17" t="inlineStr">
        <is>
          <t>099 01 03 01 00 04 0000 710</t>
        </is>
      </nc>
      <ndxf>
        <font>
          <sz val="11"/>
          <color auto="1"/>
          <name val="Times New Roman"/>
          <scheme val="none"/>
        </font>
        <fill>
          <patternFill patternType="none">
            <bgColor indexed="65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18" t="inlineStr">
        <is>
          <t>099 01 03 01 00 00 0000 800</t>
        </is>
      </nc>
      <ndxf>
        <font>
          <b/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19" t="inlineStr">
        <is>
          <t>099 01 03 01 00 04 0000 810</t>
        </is>
      </nc>
      <ndxf>
        <font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B20" start="0" length="0">
      <dxf>
        <font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B21" start="0" length="0">
      <dxf>
        <font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>
      <nc r="B22" t="inlineStr">
        <is>
          <t>099 01 05 00 00 00 0000 000</t>
        </is>
      </nc>
      <ndxf>
        <font>
          <b/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23" t="inlineStr">
        <is>
          <t>099 01 05 00 00 00 0000 500</t>
        </is>
      </nc>
      <ndxf>
        <font>
          <b/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24" t="inlineStr">
        <is>
          <t>099 01 05 02 00 00 0000 500</t>
        </is>
      </nc>
      <ndxf>
        <font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25" t="inlineStr">
        <is>
          <t>099 01 05 02 01 00 0000 510</t>
        </is>
      </nc>
      <ndxf>
        <font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26" t="inlineStr">
        <is>
          <t>099 01 05 02 01 04 0000 510</t>
        </is>
      </nc>
      <ndxf>
        <font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27" t="inlineStr">
        <is>
          <t>099 01 05 00 00 00 0000 600</t>
        </is>
      </nc>
      <ndxf>
        <font>
          <b/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28" t="inlineStr">
        <is>
          <t>099 01 05 02 00 00 0000 600</t>
        </is>
      </nc>
      <ndxf>
        <font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29" t="inlineStr">
        <is>
          <t>099 01 05 02 01 00 0000 610</t>
        </is>
      </nc>
      <ndxf>
        <font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30" t="inlineStr">
        <is>
          <t>099 01 05 02 01 04 0000 610</t>
        </is>
      </nc>
      <ndxf>
        <font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cc rId="12331" sId="3">
    <oc r="B4">
      <v>3</v>
    </oc>
    <nc r="B4">
      <v>2</v>
    </nc>
  </rcc>
  <rcc rId="12332" sId="3">
    <oc r="C4">
      <v>5</v>
    </oc>
    <nc r="C4">
      <v>3</v>
    </nc>
  </rcc>
  <rcv guid="{EC1DDABA-87E5-4CA0-BDFA-3176D5C21D42}" action="delete"/>
  <rdn rId="0" localSheetId="1" customView="1" name="Z_EC1DDABA_87E5_4CA0_BDFA_3176D5C21D42_.wvu.PrintArea" hidden="1" oldHidden="1">
    <formula>доходы!$A$1:$D$72</formula>
    <oldFormula>доходы!$A$1:$D$72</oldFormula>
  </rdn>
  <rdn rId="0" localSheetId="1" customView="1" name="Z_EC1DDABA_87E5_4CA0_BDFA_3176D5C21D42_.wvu.PrintTitles" hidden="1" oldHidden="1">
    <formula>доходы!$12:$13</formula>
    <oldFormula>доходы!$12:$13</oldFormula>
  </rdn>
  <rdn rId="0" localSheetId="1" customView="1" name="Z_EC1DDABA_87E5_4CA0_BDFA_3176D5C21D42_.wvu.FilterData" hidden="1" oldHidden="1">
    <formula>доходы!$A$13:$FY$72</formula>
    <oldFormula>доходы!$A$13:$FY$72</oldFormula>
  </rdn>
  <rdn rId="0" localSheetId="2" customView="1" name="Z_EC1DDABA_87E5_4CA0_BDFA_3176D5C21D42_.wvu.PrintArea" hidden="1" oldHidden="1">
    <formula>расходы!$A$1:$E$57</formula>
    <oldFormula>расходы!$A$1:$E$57</oldFormula>
  </rdn>
  <rdn rId="0" localSheetId="2" customView="1" name="Z_EC1DDABA_87E5_4CA0_BDFA_3176D5C21D42_.wvu.PrintTitles" hidden="1" oldHidden="1">
    <formula>расходы!$4:$5</formula>
    <oldFormula>расходы!$4:$5</oldFormula>
  </rdn>
  <rdn rId="0" localSheetId="2" customView="1" name="Z_EC1DDABA_87E5_4CA0_BDFA_3176D5C21D42_.wvu.FilterData" hidden="1" oldHidden="1">
    <formula>расходы!$A$6:$E$57</formula>
    <oldFormula>расходы!$A$6:$E$57</oldFormula>
  </rdn>
  <rdn rId="0" localSheetId="3" customView="1" name="Z_EC1DDABA_87E5_4CA0_BDFA_3176D5C21D42_.wvu.PrintArea" hidden="1" oldHidden="1">
    <formula>источники!$A$1:$C$30</formula>
    <oldFormula>источники!$A$1:$C$30</oldFormula>
  </rdn>
  <rdn rId="0" localSheetId="3" customView="1" name="Z_EC1DDABA_87E5_4CA0_BDFA_3176D5C21D42_.wvu.PrintTitles" hidden="1" oldHidden="1">
    <formula>источники!$3:$4</formula>
    <oldFormula>источники!$3:$4</oldFormula>
  </rdn>
  <rdn rId="0" localSheetId="4" customView="1" name="Z_EC1DDABA_87E5_4CA0_BDFA_3176D5C21D42_.wvu.Rows" hidden="1" oldHidden="1">
    <formula>'резервный фонд'!$32:$32</formula>
    <oldFormula>'резервный фонд'!$32:$32</oldFormula>
  </rdn>
  <rcv guid="{EC1DDABA-87E5-4CA0-BDFA-3176D5C21D42}" action="add"/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342" sId="2">
    <nc r="B4">
      <v>2</v>
    </nc>
  </rcc>
  <rcc rId="12343" sId="2" numFmtId="4">
    <oc r="C4">
      <v>2</v>
    </oc>
    <nc r="C4">
      <v>3</v>
    </nc>
  </rcc>
  <rcc rId="12344" sId="2" numFmtId="4">
    <oc r="D4">
      <v>3</v>
    </oc>
    <nc r="D4">
      <v>4</v>
    </nc>
  </rcc>
  <rcc rId="12345" sId="2">
    <oc r="E4" t="inlineStr">
      <is>
        <t>4=3/2</t>
      </is>
    </oc>
    <nc r="E4" t="inlineStr">
      <is>
        <t>5=4/3</t>
      </is>
    </nc>
  </rcc>
  <rcv guid="{EC1DDABA-87E5-4CA0-BDFA-3176D5C21D42}" action="delete"/>
  <rdn rId="0" localSheetId="1" customView="1" name="Z_EC1DDABA_87E5_4CA0_BDFA_3176D5C21D42_.wvu.PrintArea" hidden="1" oldHidden="1">
    <formula>доходы!$A$1:$D$72</formula>
    <oldFormula>доходы!$A$1:$D$72</oldFormula>
  </rdn>
  <rdn rId="0" localSheetId="1" customView="1" name="Z_EC1DDABA_87E5_4CA0_BDFA_3176D5C21D42_.wvu.PrintTitles" hidden="1" oldHidden="1">
    <formula>доходы!$12:$13</formula>
    <oldFormula>доходы!$12:$13</oldFormula>
  </rdn>
  <rdn rId="0" localSheetId="1" customView="1" name="Z_EC1DDABA_87E5_4CA0_BDFA_3176D5C21D42_.wvu.FilterData" hidden="1" oldHidden="1">
    <formula>доходы!$A$13:$FY$72</formula>
    <oldFormula>доходы!$A$13:$FY$72</oldFormula>
  </rdn>
  <rdn rId="0" localSheetId="2" customView="1" name="Z_EC1DDABA_87E5_4CA0_BDFA_3176D5C21D42_.wvu.PrintArea" hidden="1" oldHidden="1">
    <formula>расходы!$A$1:$E$57</formula>
    <oldFormula>расходы!$A$1:$E$57</oldFormula>
  </rdn>
  <rdn rId="0" localSheetId="2" customView="1" name="Z_EC1DDABA_87E5_4CA0_BDFA_3176D5C21D42_.wvu.PrintTitles" hidden="1" oldHidden="1">
    <formula>расходы!$4:$5</formula>
    <oldFormula>расходы!$4:$5</oldFormula>
  </rdn>
  <rdn rId="0" localSheetId="2" customView="1" name="Z_EC1DDABA_87E5_4CA0_BDFA_3176D5C21D42_.wvu.FilterData" hidden="1" oldHidden="1">
    <formula>расходы!$A$6:$E$57</formula>
    <oldFormula>расходы!$A$6:$E$57</oldFormula>
  </rdn>
  <rdn rId="0" localSheetId="3" customView="1" name="Z_EC1DDABA_87E5_4CA0_BDFA_3176D5C21D42_.wvu.PrintArea" hidden="1" oldHidden="1">
    <formula>источники!$A$1:$C$30</formula>
    <oldFormula>источники!$A$1:$C$30</oldFormula>
  </rdn>
  <rdn rId="0" localSheetId="3" customView="1" name="Z_EC1DDABA_87E5_4CA0_BDFA_3176D5C21D42_.wvu.PrintTitles" hidden="1" oldHidden="1">
    <formula>источники!$3:$4</formula>
    <oldFormula>источники!$3:$4</oldFormula>
  </rdn>
  <rdn rId="0" localSheetId="4" customView="1" name="Z_EC1DDABA_87E5_4CA0_BDFA_3176D5C21D42_.wvu.Rows" hidden="1" oldHidden="1">
    <formula>'резервный фонд'!$32:$32</formula>
    <oldFormula>'резервный фонд'!$32:$32</oldFormula>
  </rdn>
  <rcv guid="{EC1DDABA-87E5-4CA0-BDFA-3176D5C21D42}" action="add"/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2355" sId="3" ref="A20:XFD20" action="deleteRow">
    <rfmt sheetId="3" xfDxf="1" sqref="A20:XFD20" start="0" length="0">
      <dxf>
        <fill>
          <patternFill patternType="solid">
            <bgColor theme="0"/>
          </patternFill>
        </fill>
      </dxf>
    </rfmt>
    <rfmt sheetId="3" sqref="A20" start="0" length="0">
      <dxf>
        <font>
          <sz val="11"/>
          <color auto="1"/>
          <name val="Times New Roman"/>
          <scheme val="none"/>
        </font>
        <alignment horizontal="left"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B20" start="0" length="0">
      <dxf>
        <font>
          <sz val="11"/>
          <color auto="1"/>
          <name val="Times New Roman"/>
          <scheme val="none"/>
        </font>
        <numFmt numFmtId="166" formatCode="_-* #,##0.0_р_._-;\-* #,##0.0_р_._-;_-* &quot;-&quot;?_р_.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C20" start="0" length="0">
      <dxf>
        <font>
          <sz val="11"/>
          <color auto="1"/>
          <name val="Times New Roman"/>
          <scheme val="none"/>
        </font>
        <numFmt numFmtId="166" formatCode="_-* #,##0.0_р_._-;\-* #,##0.0_р_._-;_-* &quot;-&quot;?_р_.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56" sId="3" ref="A20:XFD20" action="deleteRow">
    <rfmt sheetId="3" xfDxf="1" sqref="A20:XFD20" start="0" length="0">
      <dxf>
        <fill>
          <patternFill patternType="solid">
            <bgColor theme="0"/>
          </patternFill>
        </fill>
      </dxf>
    </rfmt>
    <rfmt sheetId="3" sqref="A20" start="0" length="0">
      <dxf>
        <font>
          <sz val="11"/>
          <color auto="1"/>
          <name val="Times New Roman"/>
          <scheme val="none"/>
        </font>
        <alignment horizontal="left"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B20" start="0" length="0">
      <dxf>
        <font>
          <sz val="11"/>
          <color auto="1"/>
          <name val="Times New Roman"/>
          <scheme val="none"/>
        </font>
        <numFmt numFmtId="166" formatCode="_-* #,##0.0_р_._-;\-* #,##0.0_р_._-;_-* &quot;-&quot;?_р_.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C20" start="0" length="0">
      <dxf>
        <font>
          <sz val="11"/>
          <color auto="1"/>
          <name val="Times New Roman"/>
          <scheme val="none"/>
        </font>
        <numFmt numFmtId="166" formatCode="_-* #,##0.0_р_._-;\-* #,##0.0_р_._-;_-* &quot;-&quot;?_р_.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v guid="{EC1DDABA-87E5-4CA0-BDFA-3176D5C21D42}" action="delete"/>
  <rdn rId="0" localSheetId="1" customView="1" name="Z_EC1DDABA_87E5_4CA0_BDFA_3176D5C21D42_.wvu.PrintArea" hidden="1" oldHidden="1">
    <formula>доходы!$A$1:$D$72</formula>
    <oldFormula>доходы!$A$1:$D$72</oldFormula>
  </rdn>
  <rdn rId="0" localSheetId="1" customView="1" name="Z_EC1DDABA_87E5_4CA0_BDFA_3176D5C21D42_.wvu.PrintTitles" hidden="1" oldHidden="1">
    <formula>доходы!$12:$13</formula>
    <oldFormula>доходы!$12:$13</oldFormula>
  </rdn>
  <rdn rId="0" localSheetId="1" customView="1" name="Z_EC1DDABA_87E5_4CA0_BDFA_3176D5C21D42_.wvu.FilterData" hidden="1" oldHidden="1">
    <formula>доходы!$A$13:$FY$72</formula>
    <oldFormula>доходы!$A$13:$FY$72</oldFormula>
  </rdn>
  <rdn rId="0" localSheetId="2" customView="1" name="Z_EC1DDABA_87E5_4CA0_BDFA_3176D5C21D42_.wvu.PrintArea" hidden="1" oldHidden="1">
    <formula>расходы!$A$1:$E$57</formula>
    <oldFormula>расходы!$A$1:$E$57</oldFormula>
  </rdn>
  <rdn rId="0" localSheetId="2" customView="1" name="Z_EC1DDABA_87E5_4CA0_BDFA_3176D5C21D42_.wvu.PrintTitles" hidden="1" oldHidden="1">
    <formula>расходы!$4:$5</formula>
    <oldFormula>расходы!$4:$5</oldFormula>
  </rdn>
  <rdn rId="0" localSheetId="2" customView="1" name="Z_EC1DDABA_87E5_4CA0_BDFA_3176D5C21D42_.wvu.FilterData" hidden="1" oldHidden="1">
    <formula>расходы!$A$6:$E$57</formula>
    <oldFormula>расходы!$A$6:$E$57</oldFormula>
  </rdn>
  <rdn rId="0" localSheetId="3" customView="1" name="Z_EC1DDABA_87E5_4CA0_BDFA_3176D5C21D42_.wvu.PrintArea" hidden="1" oldHidden="1">
    <formula>источники!$A$1:$C$28</formula>
    <oldFormula>источники!$A$1:$C$28</oldFormula>
  </rdn>
  <rdn rId="0" localSheetId="3" customView="1" name="Z_EC1DDABA_87E5_4CA0_BDFA_3176D5C21D42_.wvu.PrintTitles" hidden="1" oldHidden="1">
    <formula>источники!$3:$4</formula>
    <oldFormula>источники!$3:$4</oldFormula>
  </rdn>
  <rdn rId="0" localSheetId="4" customView="1" name="Z_EC1DDABA_87E5_4CA0_BDFA_3176D5C21D42_.wvu.Rows" hidden="1" oldHidden="1">
    <formula>'резервный фонд'!$32:$32</formula>
    <oldFormula>'резервный фонд'!$32:$32</oldFormula>
  </rdn>
  <rcv guid="{EC1DDABA-87E5-4CA0-BDFA-3176D5C21D42}" action="add"/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C1DDABA-87E5-4CA0-BDFA-3176D5C21D42}" action="delete"/>
  <rdn rId="0" localSheetId="1" customView="1" name="Z_EC1DDABA_87E5_4CA0_BDFA_3176D5C21D42_.wvu.PrintArea" hidden="1" oldHidden="1">
    <formula>доходы!$A$1:$D$72</formula>
    <oldFormula>доходы!$A$1:$D$72</oldFormula>
  </rdn>
  <rdn rId="0" localSheetId="1" customView="1" name="Z_EC1DDABA_87E5_4CA0_BDFA_3176D5C21D42_.wvu.PrintTitles" hidden="1" oldHidden="1">
    <formula>доходы!$12:$13</formula>
    <oldFormula>доходы!$12:$13</oldFormula>
  </rdn>
  <rdn rId="0" localSheetId="1" customView="1" name="Z_EC1DDABA_87E5_4CA0_BDFA_3176D5C21D42_.wvu.FilterData" hidden="1" oldHidden="1">
    <formula>доходы!$A$13:$FY$72</formula>
    <oldFormula>доходы!$A$13:$FY$72</oldFormula>
  </rdn>
  <rdn rId="0" localSheetId="2" customView="1" name="Z_EC1DDABA_87E5_4CA0_BDFA_3176D5C21D42_.wvu.PrintArea" hidden="1" oldHidden="1">
    <formula>расходы!$A$1:$E$57</formula>
    <oldFormula>расходы!$A$1:$E$57</oldFormula>
  </rdn>
  <rdn rId="0" localSheetId="2" customView="1" name="Z_EC1DDABA_87E5_4CA0_BDFA_3176D5C21D42_.wvu.PrintTitles" hidden="1" oldHidden="1">
    <formula>расходы!$3:$4</formula>
    <oldFormula>расходы!$4:$5</oldFormula>
  </rdn>
  <rdn rId="0" localSheetId="2" customView="1" name="Z_EC1DDABA_87E5_4CA0_BDFA_3176D5C21D42_.wvu.FilterData" hidden="1" oldHidden="1">
    <formula>расходы!$A$6:$E$57</formula>
    <oldFormula>расходы!$A$6:$E$57</oldFormula>
  </rdn>
  <rdn rId="0" localSheetId="3" customView="1" name="Z_EC1DDABA_87E5_4CA0_BDFA_3176D5C21D42_.wvu.PrintArea" hidden="1" oldHidden="1">
    <formula>источники!$A$1:$C$28</formula>
    <oldFormula>источники!$A$1:$C$28</oldFormula>
  </rdn>
  <rdn rId="0" localSheetId="3" customView="1" name="Z_EC1DDABA_87E5_4CA0_BDFA_3176D5C21D42_.wvu.PrintTitles" hidden="1" oldHidden="1">
    <formula>источники!$3:$4</formula>
    <oldFormula>источники!$3:$4</oldFormula>
  </rdn>
  <rdn rId="0" localSheetId="4" customView="1" name="Z_EC1DDABA_87E5_4CA0_BDFA_3176D5C21D42_.wvu.Rows" hidden="1" oldHidden="1">
    <formula>'резервный фонд'!$32:$32</formula>
    <oldFormula>'резервный фонд'!$32:$32</oldFormula>
  </rdn>
  <rcv guid="{EC1DDABA-87E5-4CA0-BDFA-3176D5C21D42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E18" start="0" length="0">
    <dxf>
      <font>
        <color auto="1"/>
        <name val="Arial Narrow"/>
        <scheme val="none"/>
      </font>
      <numFmt numFmtId="35" formatCode="_-* #,##0.00\ _₽_-;\-* #,##0.00\ _₽_-;_-* &quot;-&quot;??\ _₽_-;_-@_-"/>
      <alignment horizontal="general" vertical="top" readingOrder="0"/>
      <border outline="0">
        <left/>
        <right/>
        <top/>
        <bottom/>
      </border>
    </dxf>
  </rfmt>
  <rcc rId="8665" sId="1" odxf="1" dxf="1" numFmtId="4">
    <oc r="E18">
      <v>3760258.7956000003</v>
    </oc>
    <nc r="E18">
      <v>4266670.9455000004</v>
    </nc>
    <ndxf>
      <font>
        <color auto="1"/>
        <name val="Times New Roman"/>
        <scheme val="none"/>
      </font>
      <numFmt numFmtId="167" formatCode="#,##0.0"/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66" sId="1" numFmtId="4">
    <oc r="E19">
      <v>6168395.2275100015</v>
    </oc>
    <nc r="E19">
      <v>6791888.4469399992</v>
    </nc>
  </rcc>
  <rcc rId="8667" sId="1" numFmtId="4">
    <oc r="E21">
      <v>57256.512970000003</v>
    </oc>
    <nc r="E21">
      <v>62816.733780000002</v>
    </nc>
  </rcc>
  <rcc rId="8668" sId="1" numFmtId="4">
    <oc r="E23">
      <v>919587.4212000001</v>
    </oc>
    <nc r="E23">
      <v>933364.68219999992</v>
    </nc>
  </rcc>
  <rcc rId="8669" sId="1" numFmtId="4">
    <oc r="E24">
      <v>167.75945000000002</v>
    </oc>
    <nc r="E24">
      <v>171.14810999999997</v>
    </nc>
  </rcc>
  <rcc rId="8670" sId="1" numFmtId="4">
    <oc r="E26">
      <v>99366.522190000003</v>
    </oc>
    <nc r="E26">
      <v>99824.090120000008</v>
    </nc>
  </rcc>
  <rcc rId="8671" sId="1" numFmtId="4">
    <oc r="E28">
      <v>41787.812189999997</v>
    </oc>
    <nc r="E28">
      <v>54495.502919999999</v>
    </nc>
  </rcc>
  <rcc rId="8672" sId="1" numFmtId="4">
    <oc r="E29">
      <v>15292.314640000001</v>
    </oc>
    <nc r="E29">
      <v>17251.658469999998</v>
    </nc>
  </rcc>
  <rcc rId="8673" sId="1" numFmtId="4">
    <oc r="E31">
      <v>54956.364799999996</v>
    </oc>
    <nc r="E31">
      <v>68036.328020000001</v>
    </nc>
  </rcc>
  <rcc rId="8674" sId="1" numFmtId="4">
    <oc r="E32">
      <v>3.67</v>
    </oc>
    <nc r="E32">
      <v>3.77</v>
    </nc>
  </rcc>
  <rcc rId="8675" sId="1" numFmtId="34">
    <oc r="E33">
      <v>0</v>
    </oc>
    <nc r="E33">
      <v>5</v>
    </nc>
  </rcc>
  <rcc rId="8676" sId="1" numFmtId="4">
    <oc r="E36">
      <v>741111.12616999994</v>
    </oc>
    <nc r="E36">
      <v>788796.11073000007</v>
    </nc>
  </rcc>
  <rcc rId="8677" sId="1" numFmtId="4">
    <oc r="E37">
      <v>1276.0644299999999</v>
    </oc>
    <nc r="E37">
      <v>5125.4016200000005</v>
    </nc>
  </rcc>
  <rcc rId="8678" sId="1" numFmtId="4">
    <oc r="E38">
      <v>1433.9800400000001</v>
    </oc>
    <nc r="E38">
      <v>1593.42867</v>
    </nc>
  </rcc>
  <rcc rId="8679" sId="1" numFmtId="4">
    <oc r="E39">
      <v>135611.63469000001</v>
    </oc>
    <nc r="E39">
      <v>146959.00415999998</v>
    </nc>
  </rcc>
  <rcc rId="8680" sId="1" numFmtId="4">
    <oc r="E40">
      <v>3353.6490099999996</v>
    </oc>
    <nc r="E40">
      <v>3620.8331800000001</v>
    </nc>
  </rcc>
  <rcc rId="8681" sId="1" numFmtId="4">
    <oc r="E41">
      <v>7.6310000000000003E-2</v>
    </oc>
    <nc r="E41">
      <v>0.62148000000000003</v>
    </nc>
  </rcc>
  <rcc rId="8682" sId="1" numFmtId="4">
    <oc r="E42">
      <v>184419.88210999998</v>
    </oc>
    <nc r="E42">
      <v>202146.15236000001</v>
    </nc>
  </rcc>
  <rcc rId="8683" sId="1" numFmtId="4">
    <oc r="E45">
      <v>253073.83257</v>
    </oc>
    <nc r="E45">
      <v>252044.7009</v>
    </nc>
  </rcc>
  <rcc rId="8684" sId="1" numFmtId="4">
    <oc r="E46">
      <v>218817.49825</v>
    </oc>
    <nc r="E46">
      <v>219529.03830000001</v>
    </nc>
  </rcc>
  <rcc rId="8685" sId="1" numFmtId="4">
    <oc r="E47">
      <v>542314.59175999998</v>
    </oc>
    <nc r="E47">
      <v>543355.12866000005</v>
    </nc>
  </rcc>
  <rcc rId="8686" sId="1" numFmtId="4">
    <oc r="E48">
      <v>76226.756560000009</v>
    </oc>
    <nc r="E48">
      <v>79728.344540000006</v>
    </nc>
  </rcc>
  <rcc rId="8687" sId="1" numFmtId="4">
    <oc r="E50">
      <v>90605.525959999999</v>
    </oc>
    <nc r="E50">
      <v>95699.461009999999</v>
    </nc>
  </rcc>
  <rcc rId="8688" sId="1" numFmtId="4">
    <oc r="E51">
      <v>35627.832770000001</v>
    </oc>
    <nc r="E51">
      <v>52788.901590000001</v>
    </nc>
  </rcc>
  <rcc rId="8689" sId="1" numFmtId="4">
    <oc r="E52">
      <v>777697.44657999987</v>
    </oc>
    <nc r="E52">
      <v>970041.86696999986</v>
    </nc>
  </rcc>
  <rcc rId="8690" sId="1" numFmtId="4">
    <oc r="E53">
      <v>-7361.1575700000003</v>
    </oc>
    <nc r="E53">
      <v>18713.350160000005</v>
    </nc>
  </rcc>
  <rcc rId="8691" sId="1" numFmtId="4">
    <oc r="E57">
      <v>409433.76183999999</v>
    </oc>
    <nc r="E57">
      <v>524873.61616999994</v>
    </nc>
  </rcc>
  <rcc rId="8692" sId="1" numFmtId="4">
    <oc r="E59">
      <v>20157.2</v>
    </oc>
    <nc r="E59">
      <v>20157.191999999999</v>
    </nc>
  </rcc>
  <rcc rId="8693" sId="1" numFmtId="4">
    <oc r="E61">
      <v>30174.6908</v>
    </oc>
    <nc r="E61">
      <v>59174.810689999998</v>
    </nc>
  </rcc>
  <rcc rId="8694" sId="1" numFmtId="4">
    <oc r="E62">
      <f>103573.41315+819</f>
    </oc>
    <nc r="E62">
      <v>125688.03212999999</v>
    </nc>
  </rcc>
  <rcc rId="8695" sId="1" numFmtId="4">
    <oc r="E63">
      <v>7067917.9934099996</v>
    </oc>
    <nc r="E63">
      <v>8028774.2956800004</v>
    </nc>
  </rcc>
  <rcc rId="8696" sId="1" numFmtId="4">
    <oc r="E64">
      <v>213831.85134999998</v>
    </oc>
    <nc r="E64">
      <v>220937.18925999998</v>
    </nc>
  </rcc>
  <rcc rId="8697" sId="1" numFmtId="4">
    <oc r="E68">
      <v>-1.6250799999999999</v>
    </oc>
    <nc r="E68">
      <v>0</v>
    </nc>
  </rcc>
  <rcc rId="8698" sId="1" numFmtId="4">
    <oc r="E70">
      <v>123214.5</v>
    </oc>
    <nc r="E70">
      <v>129360.43840999999</v>
    </nc>
  </rcc>
  <rfmt sheetId="1" sqref="E14">
    <dxf>
      <fill>
        <patternFill patternType="solid">
          <bgColor rgb="FFFFFF00"/>
        </patternFill>
      </fill>
    </dxf>
  </rfmt>
  <rfmt sheetId="1" sqref="E14">
    <dxf>
      <fill>
        <patternFill patternType="none">
          <bgColor auto="1"/>
        </patternFill>
      </fill>
    </dxf>
  </rfmt>
  <rcv guid="{354784A5-404C-43C6-9215-508293194394}" action="delete"/>
  <rdn rId="0" localSheetId="1" customView="1" name="Z_354784A5_404C_43C6_9215_508293194394_.wvu.PrintArea" hidden="1" oldHidden="1">
    <formula>доходы!$A$1:$G$72</formula>
    <oldFormula>доходы!$A$1:$G$72</oldFormula>
  </rdn>
  <rdn rId="0" localSheetId="1" customView="1" name="Z_354784A5_404C_43C6_9215_508293194394_.wvu.PrintTitles" hidden="1" oldHidden="1">
    <formula>доходы!$12:$13</formula>
    <oldFormula>доходы!$12:$13</oldFormula>
  </rdn>
  <rdn rId="0" localSheetId="1" customView="1" name="Z_354784A5_404C_43C6_9215_508293194394_.wvu.FilterData" hidden="1" oldHidden="1">
    <formula>доходы!$A$13:$GB$72</formula>
    <oldFormula>доходы!$A$13:$GB$72</oldFormula>
  </rdn>
  <rdn rId="0" localSheetId="2" customView="1" name="Z_354784A5_404C_43C6_9215_508293194394_.wvu.PrintArea" hidden="1" oldHidden="1">
    <formula>расходы!$A$1:$J$529</formula>
    <oldFormula>расходы!$A$1:$J$529</oldFormula>
  </rdn>
  <rdn rId="0" localSheetId="2" customView="1" name="Z_354784A5_404C_43C6_9215_508293194394_.wvu.PrintTitles" hidden="1" oldHidden="1">
    <formula>расходы!$4:$5</formula>
    <oldFormula>расходы!$4:$5</oldFormula>
  </rdn>
  <rdn rId="0" localSheetId="2" customView="1" name="Z_354784A5_404C_43C6_9215_508293194394_.wvu.FilterData" hidden="1" oldHidden="1">
    <formula>расходы!$A$6:$P$521</formula>
    <oldFormula>расходы!$A$6:$P$521</oldFormula>
  </rdn>
  <rdn rId="0" localSheetId="3" customView="1" name="Z_354784A5_404C_43C6_9215_508293194394_.wvu.PrintArea" hidden="1" oldHidden="1">
    <formula>источники!$A$1:$E$30</formula>
    <oldFormula>источники!$A$1:$E$30</oldFormula>
  </rdn>
  <rdn rId="0" localSheetId="3" customView="1" name="Z_354784A5_404C_43C6_9215_508293194394_.wvu.PrintTitles" hidden="1" oldHidden="1">
    <formula>источники!$3:$4</formula>
    <oldFormula>источники!$3:$4</oldFormula>
  </rdn>
  <rdn rId="0" localSheetId="4" customView="1" name="Z_354784A5_404C_43C6_9215_508293194394_.wvu.Rows" hidden="1" oldHidden="1">
    <formula>'резервный фонд'!$32:$32</formula>
    <oldFormula>'резервный фонд'!$32:$32</oldFormula>
  </rdn>
  <rcv guid="{354784A5-404C-43C6-9215-508293194394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08" sId="3" numFmtId="34">
    <oc r="E30">
      <v>25013083</v>
    </oc>
    <nc r="E30">
      <v>28346128</v>
    </nc>
  </rcc>
  <rcc rId="8709" sId="3" numFmtId="34">
    <oc r="E26">
      <v>-23925295.199999999</v>
    </oc>
    <nc r="E26">
      <v>-27578324</v>
    </nc>
  </rcc>
  <rcc rId="8710" sId="3" numFmtId="34">
    <oc r="E11">
      <v>0</v>
    </oc>
    <nc r="E11">
      <v>1000000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11" sId="2" numFmtId="4">
    <oc r="H523">
      <v>260468.3</v>
    </oc>
    <nc r="H523">
      <v>441226</v>
    </nc>
  </rcc>
  <rcc rId="8712" sId="2" numFmtId="4">
    <oc r="H524">
      <v>40053987.200000003</v>
    </oc>
    <nc r="H524">
      <v>40497538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D5">
    <dxf>
      <alignment horizontal="general" readingOrder="0"/>
    </dxf>
  </rfmt>
  <rfmt sheetId="3" sqref="D5">
    <dxf>
      <alignment horizontal="right" readingOrder="0"/>
    </dxf>
  </rfmt>
  <rfmt sheetId="3" sqref="D5">
    <dxf>
      <alignment wrapText="1" readingOrder="0"/>
    </dxf>
  </rfmt>
  <rfmt sheetId="3" sqref="E5">
    <dxf>
      <alignment wrapText="1" readingOrder="0"/>
    </dxf>
  </rfmt>
  <rcc rId="8713" sId="3">
    <oc r="D24">
      <f>D25</f>
    </oc>
    <nc r="D24">
      <f>D25</f>
    </nc>
  </rcc>
  <rcc rId="8714" sId="3">
    <oc r="D26">
      <f>-доходы!D14-D11+D13</f>
    </oc>
    <nc r="D26">
      <f>доходы!D14+D11-D13+D17-D19</f>
    </nc>
  </rcc>
  <rfmt sheetId="3" sqref="A18:C18" start="0" length="2147483647">
    <dxf>
      <font>
        <b/>
      </font>
    </dxf>
  </rfmt>
  <rcv guid="{DE0F5E73-EF4C-476D-B6AE-BFEFF57E867A}" action="delete"/>
  <rdn rId="0" localSheetId="1" customView="1" name="Z_DE0F5E73_EF4C_476D_B6AE_BFEFF57E867A_.wvu.PrintArea" hidden="1" oldHidden="1">
    <formula>доходы!$A$1:$G$72</formula>
    <oldFormula>доходы!$A$1:$G$72</oldFormula>
  </rdn>
  <rdn rId="0" localSheetId="1" customView="1" name="Z_DE0F5E73_EF4C_476D_B6AE_BFEFF57E867A_.wvu.PrintTitles" hidden="1" oldHidden="1">
    <formula>доходы!$12:$13</formula>
    <oldFormula>доходы!$12:$13</oldFormula>
  </rdn>
  <rdn rId="0" localSheetId="1" customView="1" name="Z_DE0F5E73_EF4C_476D_B6AE_BFEFF57E867A_.wvu.FilterData" hidden="1" oldHidden="1">
    <formula>доходы!$A$13:$GB$72</formula>
    <oldFormula>доходы!$A$13:$GB$72</oldFormula>
  </rdn>
  <rdn rId="0" localSheetId="2" customView="1" name="Z_DE0F5E73_EF4C_476D_B6AE_BFEFF57E867A_.wvu.PrintArea" hidden="1" oldHidden="1">
    <formula>расходы!$A$1:$J$529</formula>
    <oldFormula>расходы!$A$1:$J$529</oldFormula>
  </rdn>
  <rdn rId="0" localSheetId="2" customView="1" name="Z_DE0F5E73_EF4C_476D_B6AE_BFEFF57E867A_.wvu.PrintTitles" hidden="1" oldHidden="1">
    <formula>расходы!$4:$5</formula>
    <oldFormula>расходы!$4:$5</oldFormula>
  </rdn>
  <rdn rId="0" localSheetId="2" customView="1" name="Z_DE0F5E73_EF4C_476D_B6AE_BFEFF57E867A_.wvu.FilterData" hidden="1" oldHidden="1">
    <formula>расходы!$A$6:$P$521</formula>
    <oldFormula>расходы!$A$6:$P$521</oldFormula>
  </rdn>
  <rdn rId="0" localSheetId="3" customView="1" name="Z_DE0F5E73_EF4C_476D_B6AE_BFEFF57E867A_.wvu.PrintArea" hidden="1" oldHidden="1">
    <formula>источники!$A$1:$E$30</formula>
    <oldFormula>источники!$A$1:$E$30</oldFormula>
  </rdn>
  <rdn rId="0" localSheetId="3" customView="1" name="Z_DE0F5E73_EF4C_476D_B6AE_BFEFF57E867A_.wvu.PrintTitles" hidden="1" oldHidden="1">
    <formula>источники!$3:$4</formula>
    <oldFormula>источники!$3:$4</oldFormula>
  </rdn>
  <rdn rId="0" localSheetId="4" customView="1" name="Z_DE0F5E73_EF4C_476D_B6AE_BFEFF57E867A_.wvu.Rows" hidden="1" oldHidden="1">
    <formula>'резервный фонд'!$32:$32</formula>
    <oldFormula>'резервный фонд'!$32:$32</oldFormula>
  </rdn>
  <rcv guid="{DE0F5E73-EF4C-476D-B6AE-BFEFF57E867A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C11">
    <dxf>
      <fill>
        <patternFill>
          <bgColor rgb="FFFFFF00"/>
        </patternFill>
      </fill>
    </dxf>
  </rfmt>
  <rfmt sheetId="3" sqref="C17">
    <dxf>
      <fill>
        <patternFill>
          <bgColor rgb="FFFFFF00"/>
        </patternFill>
      </fill>
    </dxf>
  </rfmt>
  <rfmt sheetId="3" sqref="C11">
    <dxf>
      <fill>
        <patternFill patternType="none">
          <bgColor auto="1"/>
        </patternFill>
      </fill>
    </dxf>
  </rfmt>
  <rfmt sheetId="3" sqref="C17">
    <dxf>
      <fill>
        <patternFill patternType="none">
          <bgColor auto="1"/>
        </patternFill>
      </fill>
    </dxf>
  </rfmt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24">
    <dxf>
      <alignment vertical="center" readingOrder="0"/>
    </dxf>
  </rfmt>
  <rcv guid="{DE0F5E73-EF4C-476D-B6AE-BFEFF57E867A}" action="delete"/>
  <rdn rId="0" localSheetId="1" customView="1" name="Z_DE0F5E73_EF4C_476D_B6AE_BFEFF57E867A_.wvu.PrintArea" hidden="1" oldHidden="1">
    <formula>доходы!$A$1:$G$72</formula>
    <oldFormula>доходы!$A$1:$G$72</oldFormula>
  </rdn>
  <rdn rId="0" localSheetId="1" customView="1" name="Z_DE0F5E73_EF4C_476D_B6AE_BFEFF57E867A_.wvu.PrintTitles" hidden="1" oldHidden="1">
    <formula>доходы!$12:$13</formula>
    <oldFormula>доходы!$12:$13</oldFormula>
  </rdn>
  <rdn rId="0" localSheetId="1" customView="1" name="Z_DE0F5E73_EF4C_476D_B6AE_BFEFF57E867A_.wvu.FilterData" hidden="1" oldHidden="1">
    <formula>доходы!$A$13:$GB$72</formula>
    <oldFormula>доходы!$A$13:$GB$72</oldFormula>
  </rdn>
  <rdn rId="0" localSheetId="2" customView="1" name="Z_DE0F5E73_EF4C_476D_B6AE_BFEFF57E867A_.wvu.PrintArea" hidden="1" oldHidden="1">
    <formula>расходы!$A$1:$J$528</formula>
    <oldFormula>расходы!$A$1:$J$528</oldFormula>
  </rdn>
  <rdn rId="0" localSheetId="2" customView="1" name="Z_DE0F5E73_EF4C_476D_B6AE_BFEFF57E867A_.wvu.PrintTitles" hidden="1" oldHidden="1">
    <formula>расходы!$4:$5</formula>
    <oldFormula>расходы!$4:$5</oldFormula>
  </rdn>
  <rdn rId="0" localSheetId="2" customView="1" name="Z_DE0F5E73_EF4C_476D_B6AE_BFEFF57E867A_.wvu.FilterData" hidden="1" oldHidden="1">
    <formula>расходы!$A$6:$R$520</formula>
    <oldFormula>расходы!$A$6:$R$520</oldFormula>
  </rdn>
  <rdn rId="0" localSheetId="3" customView="1" name="Z_DE0F5E73_EF4C_476D_B6AE_BFEFF57E867A_.wvu.PrintArea" hidden="1" oldHidden="1">
    <formula>источники!$A$1:$E$30</formula>
    <oldFormula>источники!$A$1:$E$30</oldFormula>
  </rdn>
  <rdn rId="0" localSheetId="3" customView="1" name="Z_DE0F5E73_EF4C_476D_B6AE_BFEFF57E867A_.wvu.PrintTitles" hidden="1" oldHidden="1">
    <formula>источники!$3:$4</formula>
    <oldFormula>источники!$3:$4</oldFormula>
  </rdn>
  <rdn rId="0" localSheetId="4" customView="1" name="Z_DE0F5E73_EF4C_476D_B6AE_BFEFF57E867A_.wvu.Rows" hidden="1" oldHidden="1">
    <formula>'резервный фонд'!$32:$32</formula>
    <oldFormula>'резервный фонд'!$32:$32</oldFormula>
  </rdn>
  <rcv guid="{DE0F5E73-EF4C-476D-B6AE-BFEFF57E867A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41">
    <dxf>
      <alignment vertical="center" readingOrder="0"/>
    </dxf>
  </rfmt>
  <rfmt sheetId="1" sqref="A12:G72" start="0" length="2147483647">
    <dxf>
      <font>
        <name val="Times New Roman"/>
        <scheme val="none"/>
      </font>
    </dxf>
  </rfmt>
  <rfmt sheetId="1" sqref="A12:G72" start="0" length="2147483647">
    <dxf>
      <font/>
    </dxf>
  </rfmt>
  <rfmt sheetId="1" sqref="A55:G72">
    <dxf>
      <alignment vertical="bottom" readingOrder="0"/>
    </dxf>
  </rfmt>
  <rfmt sheetId="1" sqref="A55:G72">
    <dxf>
      <alignment vertical="center" readingOrder="0"/>
    </dxf>
  </rfmt>
  <rfmt sheetId="1" sqref="D24">
    <dxf>
      <numFmt numFmtId="164" formatCode="_-* #,##0.00\ _₽_-;\-* #,##0.00\ _₽_-;_-* &quot;-&quot;??\ _₽_-;_-@_-"/>
    </dxf>
  </rfmt>
  <rfmt sheetId="1" sqref="D24">
    <dxf>
      <alignment horizontal="right" readingOrder="0"/>
    </dxf>
  </rfmt>
  <rfmt sheetId="1" sqref="D24">
    <dxf>
      <alignment wrapText="1" readingOrder="0"/>
    </dxf>
  </rfmt>
  <rfmt sheetId="1" sqref="E33">
    <dxf>
      <numFmt numFmtId="164" formatCode="_-* #,##0.00\ _₽_-;\-* #,##0.00\ _₽_-;_-* &quot;-&quot;??\ _₽_-;_-@_-"/>
    </dxf>
  </rfmt>
  <rfmt sheetId="1" sqref="D41">
    <dxf>
      <numFmt numFmtId="164" formatCode="_-* #,##0.00\ _₽_-;\-* #,##0.00\ _₽_-;_-* &quot;-&quot;??\ _₽_-;_-@_-"/>
    </dxf>
  </rfmt>
  <rfmt sheetId="1" sqref="D41">
    <dxf>
      <alignment horizontal="right" readingOrder="0"/>
    </dxf>
  </rfmt>
  <rfmt sheetId="1" sqref="D41">
    <dxf>
      <alignment wrapText="1" readingOrder="0"/>
    </dxf>
  </rfmt>
  <rfmt sheetId="1" sqref="D53">
    <dxf>
      <numFmt numFmtId="164" formatCode="_-* #,##0.00\ _₽_-;\-* #,##0.00\ _₽_-;_-* &quot;-&quot;??\ _₽_-;_-@_-"/>
    </dxf>
  </rfmt>
  <rfmt sheetId="1" sqref="D53">
    <dxf>
      <alignment horizontal="right" readingOrder="0"/>
    </dxf>
  </rfmt>
  <rfmt sheetId="1" sqref="D53">
    <dxf>
      <alignment wrapText="1" readingOrder="0"/>
    </dxf>
  </rfmt>
  <rfmt sheetId="1" sqref="F59:F60">
    <dxf>
      <numFmt numFmtId="164" formatCode="_-* #,##0.00\ _₽_-;\-* #,##0.00\ _₽_-;_-* &quot;-&quot;??\ _₽_-;_-@_-"/>
    </dxf>
  </rfmt>
  <rcc rId="7210" sId="1">
    <oc r="C16" t="inlineStr">
      <is>
        <t>000 1 00 00 00 0 00 0 000 000</t>
      </is>
    </oc>
    <nc r="C16" t="inlineStr">
      <is>
        <t>000 1 00 00000 00 0000 000</t>
      </is>
    </nc>
  </rcc>
  <rcc rId="7211" sId="1">
    <oc r="C17" t="inlineStr">
      <is>
        <t>000 1 01 00 00 0 00 0 000 000</t>
      </is>
    </oc>
    <nc r="C17" t="inlineStr">
      <is>
        <t>000 1 01 00000 00 0000 000</t>
      </is>
    </nc>
  </rcc>
  <rcc rId="7212" sId="1">
    <oc r="C18" t="inlineStr">
      <is>
        <t>182 1 01 01 00 0 00 0 000 110</t>
      </is>
    </oc>
    <nc r="C18" t="inlineStr">
      <is>
        <t>182 1 01 01000 00 0000 110</t>
      </is>
    </nc>
  </rcc>
  <rcc rId="7213" sId="1">
    <oc r="C19" t="inlineStr">
      <is>
        <t>182 1 01 02 00 0 01 0 000 110</t>
      </is>
    </oc>
    <nc r="C19" t="inlineStr">
      <is>
        <t>182 1 01 02000 01 0000 110</t>
      </is>
    </nc>
  </rcc>
  <rcc rId="7214" sId="1">
    <oc r="C20" t="inlineStr">
      <is>
        <t>000 1 03 00 00 0 00 0 000 000</t>
      </is>
    </oc>
    <nc r="C20" t="inlineStr">
      <is>
        <t>000 1 03 00000 00 0000 000</t>
      </is>
    </nc>
  </rcc>
  <rcc rId="7215" sId="1">
    <oc r="C21" t="inlineStr">
      <is>
        <t>100 1 03 02 00 0 01 0 000 110</t>
      </is>
    </oc>
    <nc r="C21" t="inlineStr">
      <is>
        <t>100 1 03 02000 01 0000 110</t>
      </is>
    </nc>
  </rcc>
  <rcc rId="7216" sId="1">
    <oc r="C22" t="inlineStr">
      <is>
        <t>000 1 05 00 00 0 00 0 000 000</t>
      </is>
    </oc>
    <nc r="C22" t="inlineStr">
      <is>
        <t>000 1 05 00000 00 0000 000</t>
      </is>
    </nc>
  </rcc>
  <rcc rId="7217" sId="1">
    <oc r="C23" t="inlineStr">
      <is>
        <t>182 1 05 01 00 0 00 0 000 110</t>
      </is>
    </oc>
    <nc r="C23" t="inlineStr">
      <is>
        <t>182 1 05 01000 00 0000 110</t>
      </is>
    </nc>
  </rcc>
  <rcc rId="7218" sId="1">
    <oc r="C24" t="inlineStr">
      <is>
        <t>182 1 05 02 00 0 02 0 000 110</t>
      </is>
    </oc>
    <nc r="C24" t="inlineStr">
      <is>
        <t>182 1 05 02000 02 0000 110</t>
      </is>
    </nc>
  </rcc>
  <rcc rId="7219" sId="1">
    <oc r="C25" t="inlineStr">
      <is>
        <t>182 1 05 03 00 0 01 0 000 110</t>
      </is>
    </oc>
    <nc r="C25" t="inlineStr">
      <is>
        <t>182 1 05 03000 01 0000 110</t>
      </is>
    </nc>
  </rcc>
  <rcc rId="7220" sId="1">
    <oc r="C26" t="inlineStr">
      <is>
        <t>182 1 05 04 00 0 02 0 000 110</t>
      </is>
    </oc>
    <nc r="C26" t="inlineStr">
      <is>
        <t>182 1 05 04000 02 0000 110</t>
      </is>
    </nc>
  </rcc>
  <rcc rId="7221" sId="1">
    <oc r="C27" t="inlineStr">
      <is>
        <t>000 1 06 00 00 0 00 0 000 000</t>
      </is>
    </oc>
    <nc r="C27" t="inlineStr">
      <is>
        <t>000 1 06 00000 00 0000 000</t>
      </is>
    </nc>
  </rcc>
  <rcc rId="7222" sId="1">
    <oc r="C28" t="inlineStr">
      <is>
        <t>182 1 06 01 00 0 00 0 000 110</t>
      </is>
    </oc>
    <nc r="C28" t="inlineStr">
      <is>
        <t>182 1 06 01000 00 0000 110</t>
      </is>
    </nc>
  </rcc>
  <rcc rId="7223" sId="1">
    <oc r="C29" t="inlineStr">
      <is>
        <t>182 1 06 06 00 0 00 0 000 110</t>
      </is>
    </oc>
    <nc r="C29" t="inlineStr">
      <is>
        <t>182 1 06 06000 00 0000 110</t>
      </is>
    </nc>
  </rcc>
  <rcc rId="7224" sId="1">
    <oc r="C30" t="inlineStr">
      <is>
        <t>000 1 08 00 00 0 00 0 000 000</t>
      </is>
    </oc>
    <nc r="C30" t="inlineStr">
      <is>
        <t>000 1 08 00000 00 0000 000</t>
      </is>
    </nc>
  </rcc>
  <rcc rId="7225" sId="1">
    <oc r="C31" t="inlineStr">
      <is>
        <t>000 1 08 03 00 0 01 0 000 110</t>
      </is>
    </oc>
    <nc r="C31" t="inlineStr">
      <is>
        <t>000 1 08 03000 01 0000 110</t>
      </is>
    </nc>
  </rcc>
  <rcc rId="7226" sId="1">
    <oc r="C32" t="inlineStr">
      <is>
        <t>000 1 08 04 00 0 01 0 000 110</t>
      </is>
    </oc>
    <nc r="C32" t="inlineStr">
      <is>
        <t>000 1 08 04000 01 0000 110</t>
      </is>
    </nc>
  </rcc>
  <rcc rId="7227" sId="1">
    <oc r="C33" t="inlineStr">
      <is>
        <t>000 1 08 07 00 0 01 0 000 110</t>
      </is>
    </oc>
    <nc r="C33" t="inlineStr">
      <is>
        <t>000 1 08 07000 01 0000 110</t>
      </is>
    </nc>
  </rcc>
  <rcc rId="7228" sId="1">
    <oc r="C34" t="inlineStr">
      <is>
        <t>000 1 11 00 00 0 00 0 000 000</t>
      </is>
    </oc>
    <nc r="C34" t="inlineStr">
      <is>
        <t>000 1 11 00000 00 0000 000</t>
      </is>
    </nc>
  </rcc>
  <rcc rId="7229" sId="1">
    <oc r="C35" t="inlineStr">
      <is>
        <t>000 1 11 05 00 0 00 0 000 120</t>
      </is>
    </oc>
    <nc r="C35" t="inlineStr">
      <is>
        <t>000 1 11 05000 00 0000 120</t>
      </is>
    </nc>
  </rcc>
  <rcc rId="7230" sId="1">
    <oc r="C36" t="inlineStr">
      <is>
        <t>000 1 11 05 01 0 00 0 000 120</t>
      </is>
    </oc>
    <nc r="C36" t="inlineStr">
      <is>
        <t>000 1 11 05010 00 0000 120</t>
      </is>
    </nc>
  </rcc>
  <rcc rId="7231" sId="1">
    <oc r="C37" t="inlineStr">
      <is>
        <t>000 1 11 05 02 0 00 0 000 120</t>
      </is>
    </oc>
    <nc r="C37" t="inlineStr">
      <is>
        <t>000 1 11 05020 00 0000 120</t>
      </is>
    </nc>
  </rcc>
  <rcc rId="7232" sId="1">
    <oc r="C38" t="inlineStr">
      <is>
        <t>000 1 11 05 03 0 00 0 000 120</t>
      </is>
    </oc>
    <nc r="C38" t="inlineStr">
      <is>
        <t>000 1 11 05030 00 0000 120</t>
      </is>
    </nc>
  </rcc>
  <rcc rId="7233" sId="1">
    <oc r="C39" t="inlineStr">
      <is>
        <t>000 1 11 05 07 0 00 0 000 120</t>
      </is>
    </oc>
    <nc r="C39" t="inlineStr">
      <is>
        <t>000 1 11 05070 00 0000 120</t>
      </is>
    </nc>
  </rcc>
  <rcc rId="7234" sId="1">
    <oc r="C40" t="inlineStr">
      <is>
        <t>000 1 11 05 31 0 00 0 000 120</t>
      </is>
    </oc>
    <nc r="C40" t="inlineStr">
      <is>
        <t>000 1 11 05310 00 0000 120</t>
      </is>
    </nc>
  </rcc>
  <rcc rId="7235" sId="1">
    <oc r="C41" t="inlineStr">
      <is>
        <t>000 1 11 05 32 0 00 0 000 120</t>
      </is>
    </oc>
    <nc r="C41" t="inlineStr">
      <is>
        <t>000 1 11 05320 00 0000 120</t>
      </is>
    </nc>
  </rcc>
  <rcc rId="7236" sId="1">
    <oc r="C42" t="inlineStr">
      <is>
        <t>000 1 11 09 00 0 00 0 000 120</t>
      </is>
    </oc>
    <nc r="C42" t="inlineStr">
      <is>
        <t>000 1 11 09000 00 0000 120</t>
      </is>
    </nc>
  </rcc>
  <rcc rId="7237" sId="1">
    <oc r="C43" t="inlineStr">
      <is>
        <t>000 1 12 00 00 0 00 0 000 000</t>
      </is>
    </oc>
    <nc r="C43" t="inlineStr">
      <is>
        <t>000 1 12 00000 00 0000 000</t>
      </is>
    </nc>
  </rcc>
  <rcc rId="7238" sId="1">
    <oc r="C44" t="inlineStr">
      <is>
        <t>048 1 12 01 00 0 01 0 000 120</t>
      </is>
    </oc>
    <nc r="C44" t="inlineStr">
      <is>
        <t>048 1 12 01000 01 0000 120</t>
      </is>
    </nc>
  </rcc>
  <rcc rId="7239" sId="1">
    <oc r="C45" t="inlineStr">
      <is>
        <t>048 1 12 01 01 0 01 0 000 120</t>
      </is>
    </oc>
    <nc r="C45" t="inlineStr">
      <is>
        <t>048 1 12 01010 01 0000 120</t>
      </is>
    </nc>
  </rcc>
  <rcc rId="7240" sId="1">
    <oc r="C46" t="inlineStr">
      <is>
        <t>048 1 12 01 03 0 01 0 000 120</t>
      </is>
    </oc>
    <nc r="C46" t="inlineStr">
      <is>
        <t>048 1 12 01030 01 0000 120</t>
      </is>
    </nc>
  </rcc>
  <rcc rId="7241" sId="1">
    <oc r="C47" t="inlineStr">
      <is>
        <t>048 1 12 01 04 0 01 0 000 120</t>
      </is>
    </oc>
    <nc r="C47" t="inlineStr">
      <is>
        <t>048 1 12 01040 01 0000 120</t>
      </is>
    </nc>
  </rcc>
  <rcc rId="7242" sId="1">
    <oc r="C48" t="inlineStr">
      <is>
        <t>000 1 13 00 00 0 00 0 000 000</t>
      </is>
    </oc>
    <nc r="C48" t="inlineStr">
      <is>
        <t>000 1 13 00000 00 0000 000</t>
      </is>
    </nc>
  </rcc>
  <rcc rId="7243" sId="1">
    <oc r="C49" t="inlineStr">
      <is>
        <t>000 1 14 00 00 0 00 0 000 000</t>
      </is>
    </oc>
    <nc r="C49" t="inlineStr">
      <is>
        <t>000 1 14 00000 00 0000 000</t>
      </is>
    </nc>
  </rcc>
  <rcc rId="7244" sId="1">
    <oc r="C51" t="inlineStr">
      <is>
        <t>000 1 14 06 00 0 00 0 000 430</t>
      </is>
    </oc>
    <nc r="C51" t="inlineStr">
      <is>
        <t>000 1 14 06000 00 0000 430</t>
      </is>
    </nc>
  </rcc>
  <rcc rId="7245" sId="1">
    <oc r="C52" t="inlineStr">
      <is>
        <t>000 1 16 00 00 0 00 0 000 000</t>
      </is>
    </oc>
    <nc r="C52" t="inlineStr">
      <is>
        <t>000 1 16 00000 00 0000 000</t>
      </is>
    </nc>
  </rcc>
  <rcc rId="7246" sId="1">
    <oc r="C53" t="inlineStr">
      <is>
        <t>000 1 17 00 00 0 00 0 000 000</t>
      </is>
    </oc>
    <nc r="C53" t="inlineStr">
      <is>
        <t>000 1 17 00000 00 0000 000</t>
      </is>
    </nc>
  </rcc>
  <rcc rId="7247" sId="1">
    <oc r="C54" t="inlineStr">
      <is>
        <t>000 2 00 00 00 0 00 0 000 000</t>
      </is>
    </oc>
    <nc r="C54" t="inlineStr">
      <is>
        <t>000 2 00 00000 00 0000 000</t>
      </is>
    </nc>
  </rcc>
  <rcc rId="7248" sId="1">
    <oc r="C55" t="inlineStr">
      <is>
        <t>000 2 02 00 00 0 00 0 000 000</t>
      </is>
    </oc>
    <nc r="C55" t="inlineStr">
      <is>
        <t>000 2 02 00000 00 0000 000</t>
      </is>
    </nc>
  </rcc>
  <rcc rId="7249" sId="1">
    <oc r="C56" t="inlineStr">
      <is>
        <t>000 2 02 20 00 0 00 0 000 150</t>
      </is>
    </oc>
    <nc r="C56" t="inlineStr">
      <is>
        <t>000 2 02 20000 00 0000 150</t>
      </is>
    </nc>
  </rcc>
  <rcc rId="7250" sId="1">
    <oc r="C57" t="inlineStr">
      <is>
        <t>000 2 02 25 11 3 00 0 000 150</t>
      </is>
    </oc>
    <nc r="C57" t="inlineStr">
      <is>
        <t>000 2 02 25113 00 0000 150</t>
      </is>
    </nc>
  </rcc>
  <rcc rId="7251" sId="1">
    <oc r="C58" t="inlineStr">
      <is>
        <t>000 2 02 25 30 4 00 0 000 150</t>
      </is>
    </oc>
    <nc r="C58" t="inlineStr">
      <is>
        <t>000 2 02 25304 00 0000 150</t>
      </is>
    </nc>
  </rcc>
  <rcc rId="7252" sId="1">
    <oc r="C59" t="inlineStr">
      <is>
        <t>000 2 02 25 49 7 00 0 000 150</t>
      </is>
    </oc>
    <nc r="C59" t="inlineStr">
      <is>
        <t>000 2 02 25497 00 0000 150</t>
      </is>
    </nc>
  </rcc>
  <rcc rId="7253" sId="1">
    <oc r="C60" t="inlineStr">
      <is>
        <t>000 2 02 25 51 9 00 0 000 150</t>
      </is>
    </oc>
    <nc r="C60" t="inlineStr">
      <is>
        <t>000 2 02 25519 00 0000 150</t>
      </is>
    </nc>
  </rcc>
  <rcc rId="7254" sId="1">
    <oc r="C61" t="inlineStr">
      <is>
        <t>000 2 02 25 55 5 00 0 000 150</t>
      </is>
    </oc>
    <nc r="C61" t="inlineStr">
      <is>
        <t>000 2 02 25555 00 0000 150</t>
      </is>
    </nc>
  </rcc>
  <rcc rId="7255" sId="1">
    <oc r="C62" t="inlineStr">
      <is>
        <t>000 2 02 29 99 9 00 0 000 150</t>
      </is>
    </oc>
    <nc r="C62" t="inlineStr">
      <is>
        <t>000 2 02 29999 00 0000 150</t>
      </is>
    </nc>
  </rcc>
  <rcc rId="7256" sId="1">
    <oc r="C63" t="inlineStr">
      <is>
        <t>000 2 02 30 00 0 00 0 000 150</t>
      </is>
    </oc>
    <nc r="C63" t="inlineStr">
      <is>
        <t>000 2 02 30000 00 0000 150</t>
      </is>
    </nc>
  </rcc>
  <rcc rId="7257" sId="1">
    <oc r="C64" t="inlineStr">
      <is>
        <t>000 2 02 40 00 0 00 0 000 150</t>
      </is>
    </oc>
    <nc r="C64" t="inlineStr">
      <is>
        <t>000 2 02 40000 00 0000 150</t>
      </is>
    </nc>
  </rcc>
  <rcc rId="7258" sId="1">
    <oc r="C65" t="inlineStr">
      <is>
        <t>000 2 04 00 00 0 00 0 000 000</t>
      </is>
    </oc>
    <nc r="C65" t="inlineStr">
      <is>
        <t>000 2 04 00000 00 0000 000</t>
      </is>
    </nc>
  </rcc>
  <rcc rId="7259" sId="1">
    <oc r="C66" t="inlineStr">
      <is>
        <t>000 2 04 04 00 0 04 0 000 150</t>
      </is>
    </oc>
    <nc r="C66" t="inlineStr">
      <is>
        <t>000 2 04 04000 04 0000 150</t>
      </is>
    </nc>
  </rcc>
  <rcc rId="7260" sId="1">
    <oc r="C67" t="inlineStr">
      <is>
        <t>000 2 08 00 00 0 00 0 000 000</t>
      </is>
    </oc>
    <nc r="C67" t="inlineStr">
      <is>
        <t>000 2 08 00000 00 0000 000</t>
      </is>
    </nc>
  </rcc>
  <rcc rId="7261" sId="1">
    <oc r="C68" t="inlineStr">
      <is>
        <t>000 2 08 04 00 0 04 0 000 150</t>
      </is>
    </oc>
    <nc r="C68" t="inlineStr">
      <is>
        <t>000 2 08 04000 04 0000 150</t>
      </is>
    </nc>
  </rcc>
  <rcc rId="7262" sId="1">
    <oc r="C69" t="inlineStr">
      <is>
        <t>000 2 18 00 00 0 00 0 000 000</t>
      </is>
    </oc>
    <nc r="C69" t="inlineStr">
      <is>
        <t>000 2 18 00000 00 0000 000</t>
      </is>
    </nc>
  </rcc>
  <rcc rId="7263" sId="1">
    <oc r="C71" t="inlineStr">
      <is>
        <t>000 2 19 00 00 0 00 0 000 000</t>
      </is>
    </oc>
    <nc r="C71" t="inlineStr">
      <is>
        <t>000 2 19 00000 00 0000 000</t>
      </is>
    </nc>
  </rcc>
  <rcc rId="7264" sId="1">
    <oc r="C72" t="inlineStr">
      <is>
        <t>000 2 19 00 00 0 04 0 000 150</t>
      </is>
    </oc>
    <nc r="C72" t="inlineStr">
      <is>
        <t>000 2 19 00000 04 0000 150</t>
      </is>
    </nc>
  </rcc>
  <rcc rId="7265" sId="1">
    <oc r="C50" t="inlineStr">
      <is>
        <t>000 1 14 02 00 0 00 0 000 410</t>
      </is>
    </oc>
    <nc r="C50" t="inlineStr">
      <is>
        <t>000 1 14 02000 00 0000 410</t>
      </is>
    </nc>
  </rcc>
  <rcc rId="7266" sId="1">
    <oc r="C70" t="inlineStr">
      <is>
        <t>000 2 18 00 00 0 00 0 000 150</t>
      </is>
    </oc>
    <nc r="C70" t="inlineStr">
      <is>
        <t>000 2 18 00000 00 0000 150</t>
      </is>
    </nc>
  </rcc>
  <rcv guid="{DE0F5E73-EF4C-476D-B6AE-BFEFF57E867A}" action="delete"/>
  <rdn rId="0" localSheetId="1" customView="1" name="Z_DE0F5E73_EF4C_476D_B6AE_BFEFF57E867A_.wvu.PrintArea" hidden="1" oldHidden="1">
    <formula>доходы!$A$1:$G$72</formula>
    <oldFormula>доходы!$A$1:$G$72</oldFormula>
  </rdn>
  <rdn rId="0" localSheetId="1" customView="1" name="Z_DE0F5E73_EF4C_476D_B6AE_BFEFF57E867A_.wvu.PrintTitles" hidden="1" oldHidden="1">
    <formula>доходы!$12:$13</formula>
    <oldFormula>доходы!$12:$13</oldFormula>
  </rdn>
  <rdn rId="0" localSheetId="1" customView="1" name="Z_DE0F5E73_EF4C_476D_B6AE_BFEFF57E867A_.wvu.FilterData" hidden="1" oldHidden="1">
    <formula>доходы!$A$13:$GB$72</formula>
    <oldFormula>доходы!$A$13:$GB$72</oldFormula>
  </rdn>
  <rdn rId="0" localSheetId="2" customView="1" name="Z_DE0F5E73_EF4C_476D_B6AE_BFEFF57E867A_.wvu.PrintArea" hidden="1" oldHidden="1">
    <formula>расходы!$A$1:$J$528</formula>
    <oldFormula>расходы!$A$1:$J$528</oldFormula>
  </rdn>
  <rdn rId="0" localSheetId="2" customView="1" name="Z_DE0F5E73_EF4C_476D_B6AE_BFEFF57E867A_.wvu.PrintTitles" hidden="1" oldHidden="1">
    <formula>расходы!$4:$5</formula>
    <oldFormula>расходы!$4:$5</oldFormula>
  </rdn>
  <rdn rId="0" localSheetId="2" customView="1" name="Z_DE0F5E73_EF4C_476D_B6AE_BFEFF57E867A_.wvu.FilterData" hidden="1" oldHidden="1">
    <formula>расходы!$A$6:$R$520</formula>
    <oldFormula>расходы!$A$6:$R$520</oldFormula>
  </rdn>
  <rdn rId="0" localSheetId="3" customView="1" name="Z_DE0F5E73_EF4C_476D_B6AE_BFEFF57E867A_.wvu.PrintArea" hidden="1" oldHidden="1">
    <formula>источники!$A$1:$E$30</formula>
    <oldFormula>источники!$A$1:$E$30</oldFormula>
  </rdn>
  <rdn rId="0" localSheetId="3" customView="1" name="Z_DE0F5E73_EF4C_476D_B6AE_BFEFF57E867A_.wvu.PrintTitles" hidden="1" oldHidden="1">
    <formula>источники!$3:$4</formula>
    <oldFormula>источники!$3:$4</oldFormula>
  </rdn>
  <rdn rId="0" localSheetId="4" customView="1" name="Z_DE0F5E73_EF4C_476D_B6AE_BFEFF57E867A_.wvu.Rows" hidden="1" oldHidden="1">
    <formula>'резервный фонд'!$32:$32</formula>
    <oldFormula>'резервный фонд'!$32:$32</oldFormula>
  </rdn>
  <rcv guid="{DE0F5E73-EF4C-476D-B6AE-BFEFF57E867A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8E562EEC-E3A5-421A-96E4-300C51EEEE60}" name="Хотина Кристина Игоревна" id="-476889045" dateTime="2024-12-17T16:44:35"/>
</user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13.bin"/><Relationship Id="rId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4.bin"/><Relationship Id="rId9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8.bin"/><Relationship Id="rId3" Type="http://schemas.openxmlformats.org/officeDocument/2006/relationships/printerSettings" Target="../printerSettings/printerSettings23.bin"/><Relationship Id="rId7" Type="http://schemas.openxmlformats.org/officeDocument/2006/relationships/printerSettings" Target="../printerSettings/printerSettings27.bin"/><Relationship Id="rId12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printerSettings" Target="../printerSettings/printerSettings26.bin"/><Relationship Id="rId11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25.bin"/><Relationship Id="rId10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4.bin"/><Relationship Id="rId9" Type="http://schemas.openxmlformats.org/officeDocument/2006/relationships/printerSettings" Target="../printerSettings/printerSettings2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4" tint="0.59999389629810485"/>
    <pageSetUpPr fitToPage="1"/>
  </sheetPr>
  <dimension ref="A1:FY73"/>
  <sheetViews>
    <sheetView tabSelected="1" view="pageBreakPreview" zoomScaleNormal="70" zoomScaleSheetLayoutView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B12" sqref="B12"/>
    </sheetView>
  </sheetViews>
  <sheetFormatPr defaultRowHeight="15" x14ac:dyDescent="0.25"/>
  <cols>
    <col min="1" max="1" width="61" customWidth="1"/>
    <col min="2" max="2" width="19.140625" customWidth="1"/>
    <col min="3" max="3" width="19.140625" style="89" customWidth="1"/>
    <col min="4" max="4" width="19.140625" customWidth="1"/>
    <col min="5" max="5" width="12.85546875" customWidth="1"/>
    <col min="6" max="6" width="11.28515625" customWidth="1"/>
  </cols>
  <sheetData>
    <row r="1" spans="1:181" ht="15.75" x14ac:dyDescent="0.25">
      <c r="C1" s="80"/>
      <c r="D1" s="146"/>
    </row>
    <row r="2" spans="1:181" ht="17.25" customHeight="1" x14ac:dyDescent="0.25">
      <c r="C2" s="154" t="s">
        <v>250</v>
      </c>
      <c r="D2" s="154"/>
    </row>
    <row r="3" spans="1:181" ht="15.75" customHeight="1" x14ac:dyDescent="0.25">
      <c r="C3" s="80"/>
      <c r="D3" s="147"/>
    </row>
    <row r="4" spans="1:181" x14ac:dyDescent="0.25">
      <c r="A4" s="1"/>
      <c r="B4" s="1"/>
      <c r="C4" s="81"/>
      <c r="D4" s="1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</row>
    <row r="5" spans="1:181" ht="15.75" customHeight="1" x14ac:dyDescent="0.25">
      <c r="A5" s="155" t="s">
        <v>277</v>
      </c>
      <c r="B5" s="155"/>
      <c r="C5" s="155"/>
      <c r="D5" s="155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</row>
    <row r="6" spans="1:181" ht="16.5" x14ac:dyDescent="0.25">
      <c r="A6" s="156" t="s">
        <v>312</v>
      </c>
      <c r="B6" s="156"/>
      <c r="C6" s="156"/>
      <c r="D6" s="156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3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</row>
    <row r="7" spans="1:181" x14ac:dyDescent="0.25">
      <c r="B7" s="11"/>
      <c r="C7" s="8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3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</row>
    <row r="8" spans="1:181" x14ac:dyDescent="0.25">
      <c r="A8" s="49" t="s">
        <v>304</v>
      </c>
      <c r="B8" s="2"/>
      <c r="C8" s="8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3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</row>
    <row r="9" spans="1:181" x14ac:dyDescent="0.25">
      <c r="A9" s="49" t="s">
        <v>111</v>
      </c>
      <c r="B9" s="2"/>
      <c r="C9" s="8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</row>
    <row r="10" spans="1:181" x14ac:dyDescent="0.25">
      <c r="A10" s="2"/>
      <c r="B10" s="2"/>
      <c r="C10" s="8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</row>
    <row r="11" spans="1:181" ht="23.25" customHeight="1" x14ac:dyDescent="0.25">
      <c r="A11" s="152" t="s">
        <v>155</v>
      </c>
      <c r="B11" s="153"/>
      <c r="C11" s="153"/>
      <c r="D11" s="153"/>
      <c r="E11" s="8"/>
      <c r="F11" s="8"/>
      <c r="G11" s="8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</row>
    <row r="12" spans="1:181" ht="61.5" customHeight="1" x14ac:dyDescent="0.25">
      <c r="A12" s="48" t="s">
        <v>0</v>
      </c>
      <c r="B12" s="134" t="s">
        <v>109</v>
      </c>
      <c r="C12" s="84" t="s">
        <v>2</v>
      </c>
      <c r="D12" s="5" t="s">
        <v>278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</row>
    <row r="13" spans="1:181" ht="15" customHeight="1" x14ac:dyDescent="0.25">
      <c r="A13" s="44">
        <v>1</v>
      </c>
      <c r="B13" s="44">
        <v>2</v>
      </c>
      <c r="C13" s="85">
        <v>3</v>
      </c>
      <c r="D13" s="44">
        <v>4</v>
      </c>
    </row>
    <row r="14" spans="1:181" x14ac:dyDescent="0.25">
      <c r="A14" s="45" t="s">
        <v>110</v>
      </c>
      <c r="B14" s="86">
        <v>33173283.600000001</v>
      </c>
      <c r="C14" s="132">
        <v>26288921.014830001</v>
      </c>
      <c r="D14" s="110">
        <v>0.79247268168623497</v>
      </c>
      <c r="E14" s="116"/>
      <c r="F14" s="9"/>
    </row>
    <row r="15" spans="1:181" x14ac:dyDescent="0.25">
      <c r="A15" s="43" t="s">
        <v>5</v>
      </c>
      <c r="B15" s="87"/>
      <c r="C15" s="87"/>
      <c r="D15" s="110"/>
      <c r="E15" s="116"/>
      <c r="F15" s="9"/>
    </row>
    <row r="16" spans="1:181" x14ac:dyDescent="0.25">
      <c r="A16" s="45" t="s">
        <v>130</v>
      </c>
      <c r="B16" s="86">
        <v>20533104.699999999</v>
      </c>
      <c r="C16" s="86">
        <v>15675372.46239</v>
      </c>
      <c r="D16" s="110">
        <v>0.76341949702277612</v>
      </c>
      <c r="E16" s="116"/>
      <c r="F16" s="9"/>
    </row>
    <row r="17" spans="1:6" x14ac:dyDescent="0.25">
      <c r="A17" s="45" t="s">
        <v>131</v>
      </c>
      <c r="B17" s="86">
        <v>15520741.699999999</v>
      </c>
      <c r="C17" s="86">
        <v>11058559.392439999</v>
      </c>
      <c r="D17" s="110">
        <v>0.712501992893806</v>
      </c>
      <c r="E17" s="116"/>
      <c r="F17" s="9"/>
    </row>
    <row r="18" spans="1:6" x14ac:dyDescent="0.25">
      <c r="A18" s="43" t="s">
        <v>128</v>
      </c>
      <c r="B18" s="88">
        <v>7463949.5999999996</v>
      </c>
      <c r="C18" s="88">
        <v>4266670.9455000004</v>
      </c>
      <c r="D18" s="110">
        <v>0.57163715916570501</v>
      </c>
      <c r="E18" s="116"/>
      <c r="F18" s="9"/>
    </row>
    <row r="19" spans="1:6" x14ac:dyDescent="0.25">
      <c r="A19" s="43" t="s">
        <v>129</v>
      </c>
      <c r="B19" s="88">
        <v>8056792.0999999996</v>
      </c>
      <c r="C19" s="88">
        <v>6791888.4469399992</v>
      </c>
      <c r="D19" s="110">
        <v>0.84300157713390667</v>
      </c>
      <c r="E19" s="116"/>
      <c r="F19" s="9"/>
    </row>
    <row r="20" spans="1:6" ht="42.75" x14ac:dyDescent="0.25">
      <c r="A20" s="46" t="s">
        <v>132</v>
      </c>
      <c r="B20" s="86">
        <v>63951</v>
      </c>
      <c r="C20" s="86">
        <v>62816.733780000002</v>
      </c>
      <c r="D20" s="110">
        <v>0.98226351081296626</v>
      </c>
      <c r="E20" s="116"/>
      <c r="F20" s="9"/>
    </row>
    <row r="21" spans="1:6" ht="30" x14ac:dyDescent="0.25">
      <c r="A21" s="47" t="s">
        <v>133</v>
      </c>
      <c r="B21" s="88">
        <v>63951</v>
      </c>
      <c r="C21" s="88">
        <v>62816.733780000002</v>
      </c>
      <c r="D21" s="110">
        <v>0.98226351081296626</v>
      </c>
      <c r="E21" s="116"/>
      <c r="F21" s="9"/>
    </row>
    <row r="22" spans="1:6" x14ac:dyDescent="0.25">
      <c r="A22" s="45" t="s">
        <v>134</v>
      </c>
      <c r="B22" s="86">
        <v>1342288.0999999999</v>
      </c>
      <c r="C22" s="86">
        <v>1034061.7324299999</v>
      </c>
      <c r="D22" s="110">
        <v>0.77037242036936782</v>
      </c>
      <c r="E22" s="116"/>
      <c r="F22" s="9"/>
    </row>
    <row r="23" spans="1:6" ht="30" x14ac:dyDescent="0.25">
      <c r="A23" s="47" t="s">
        <v>189</v>
      </c>
      <c r="B23" s="88">
        <v>1251779.2</v>
      </c>
      <c r="C23" s="88">
        <v>933364.68219999992</v>
      </c>
      <c r="D23" s="110">
        <v>0.74563044520950661</v>
      </c>
      <c r="E23" s="116"/>
      <c r="F23" s="9"/>
    </row>
    <row r="24" spans="1:6" ht="30" x14ac:dyDescent="0.25">
      <c r="A24" s="47" t="s">
        <v>135</v>
      </c>
      <c r="B24" s="137">
        <v>0</v>
      </c>
      <c r="C24" s="88">
        <v>171.14810999999997</v>
      </c>
      <c r="D24" s="136" t="s">
        <v>154</v>
      </c>
      <c r="E24" s="116"/>
      <c r="F24" s="9"/>
    </row>
    <row r="25" spans="1:6" x14ac:dyDescent="0.25">
      <c r="A25" s="43" t="s">
        <v>136</v>
      </c>
      <c r="B25" s="88">
        <v>656</v>
      </c>
      <c r="C25" s="88">
        <v>701.81200000000001</v>
      </c>
      <c r="D25" s="110">
        <v>1.0698353658536586</v>
      </c>
      <c r="E25" s="116"/>
      <c r="F25" s="9"/>
    </row>
    <row r="26" spans="1:6" ht="30" x14ac:dyDescent="0.25">
      <c r="A26" s="47" t="s">
        <v>137</v>
      </c>
      <c r="B26" s="88">
        <v>89852.9</v>
      </c>
      <c r="C26" s="88">
        <v>99824.090120000008</v>
      </c>
      <c r="D26" s="110">
        <v>1.1109723795225308</v>
      </c>
      <c r="E26" s="116"/>
      <c r="F26" s="9"/>
    </row>
    <row r="27" spans="1:6" x14ac:dyDescent="0.25">
      <c r="A27" s="45" t="s">
        <v>138</v>
      </c>
      <c r="B27" s="86">
        <v>80210.899999999994</v>
      </c>
      <c r="C27" s="86">
        <v>71747.161389999994</v>
      </c>
      <c r="D27" s="110">
        <v>0.89448144067701518</v>
      </c>
      <c r="E27" s="116"/>
      <c r="F27" s="9"/>
    </row>
    <row r="28" spans="1:6" x14ac:dyDescent="0.25">
      <c r="A28" s="43" t="s">
        <v>139</v>
      </c>
      <c r="B28" s="88">
        <v>61332.2</v>
      </c>
      <c r="C28" s="88">
        <v>54495.502919999999</v>
      </c>
      <c r="D28" s="110">
        <v>0.88853005305532817</v>
      </c>
      <c r="E28" s="116"/>
      <c r="F28" s="9"/>
    </row>
    <row r="29" spans="1:6" x14ac:dyDescent="0.25">
      <c r="A29" s="43" t="s">
        <v>140</v>
      </c>
      <c r="B29" s="88">
        <v>18878.7</v>
      </c>
      <c r="C29" s="88">
        <v>17251.658469999998</v>
      </c>
      <c r="D29" s="110">
        <v>0.91381601858178785</v>
      </c>
      <c r="E29" s="116"/>
      <c r="F29" s="9"/>
    </row>
    <row r="30" spans="1:6" x14ac:dyDescent="0.25">
      <c r="A30" s="45" t="s">
        <v>141</v>
      </c>
      <c r="B30" s="86">
        <v>48817.9</v>
      </c>
      <c r="C30" s="86">
        <v>68045.098020000005</v>
      </c>
      <c r="D30" s="110">
        <v>1.3938554919404564</v>
      </c>
      <c r="E30" s="116"/>
      <c r="F30" s="9"/>
    </row>
    <row r="31" spans="1:6" ht="30" x14ac:dyDescent="0.25">
      <c r="A31" s="47" t="s">
        <v>142</v>
      </c>
      <c r="B31" s="88">
        <v>48755.4</v>
      </c>
      <c r="C31" s="88">
        <v>68036.328020000001</v>
      </c>
      <c r="D31" s="110">
        <v>1.3954624107278373</v>
      </c>
      <c r="E31" s="116"/>
      <c r="F31" s="9"/>
    </row>
    <row r="32" spans="1:6" ht="45" x14ac:dyDescent="0.25">
      <c r="A32" s="47" t="s">
        <v>190</v>
      </c>
      <c r="B32" s="88">
        <v>7.5</v>
      </c>
      <c r="C32" s="88">
        <v>3.77</v>
      </c>
      <c r="D32" s="110">
        <v>0.50266666666666671</v>
      </c>
      <c r="E32" s="116"/>
      <c r="F32" s="9"/>
    </row>
    <row r="33" spans="1:6" ht="30" x14ac:dyDescent="0.25">
      <c r="A33" s="47" t="s">
        <v>143</v>
      </c>
      <c r="B33" s="88">
        <v>55</v>
      </c>
      <c r="C33" s="135">
        <v>5</v>
      </c>
      <c r="D33" s="110">
        <v>9.0909090909090912E-2</v>
      </c>
      <c r="E33" s="116"/>
      <c r="F33" s="9"/>
    </row>
    <row r="34" spans="1:6" ht="42.75" x14ac:dyDescent="0.25">
      <c r="A34" s="46" t="s">
        <v>144</v>
      </c>
      <c r="B34" s="86">
        <v>1250719</v>
      </c>
      <c r="C34" s="86">
        <v>1148241.5522</v>
      </c>
      <c r="D34" s="110">
        <v>0.91806517067382842</v>
      </c>
      <c r="E34" s="116"/>
      <c r="F34" s="9"/>
    </row>
    <row r="35" spans="1:6" ht="90" x14ac:dyDescent="0.25">
      <c r="A35" s="47" t="s">
        <v>279</v>
      </c>
      <c r="B35" s="88">
        <v>1058166.3</v>
      </c>
      <c r="C35" s="88">
        <v>946095.39984000009</v>
      </c>
      <c r="D35" s="110">
        <v>0.89408952056023716</v>
      </c>
      <c r="E35" s="116"/>
      <c r="F35" s="9"/>
    </row>
    <row r="36" spans="1:6" ht="60" x14ac:dyDescent="0.25">
      <c r="A36" s="47" t="s">
        <v>280</v>
      </c>
      <c r="B36" s="88">
        <v>917053.8</v>
      </c>
      <c r="C36" s="88">
        <v>788796.11073000007</v>
      </c>
      <c r="D36" s="110">
        <v>0.86014158681857056</v>
      </c>
      <c r="E36" s="116"/>
      <c r="F36" s="9"/>
    </row>
    <row r="37" spans="1:6" ht="75" x14ac:dyDescent="0.25">
      <c r="A37" s="47" t="s">
        <v>281</v>
      </c>
      <c r="B37" s="88">
        <v>2798.5</v>
      </c>
      <c r="C37" s="88">
        <v>5125.4016200000005</v>
      </c>
      <c r="D37" s="110">
        <v>1.8314817294979455</v>
      </c>
      <c r="E37" s="116"/>
      <c r="F37" s="9"/>
    </row>
    <row r="38" spans="1:6" ht="90" x14ac:dyDescent="0.25">
      <c r="A38" s="47" t="s">
        <v>198</v>
      </c>
      <c r="B38" s="88">
        <v>1573.6</v>
      </c>
      <c r="C38" s="88">
        <v>1593.42867</v>
      </c>
      <c r="D38" s="110">
        <v>1.0126008324860194</v>
      </c>
      <c r="E38" s="116"/>
      <c r="F38" s="9"/>
    </row>
    <row r="39" spans="1:6" ht="45" x14ac:dyDescent="0.25">
      <c r="A39" s="47" t="s">
        <v>282</v>
      </c>
      <c r="B39" s="88">
        <v>136740.4</v>
      </c>
      <c r="C39" s="88">
        <v>146959.00415999998</v>
      </c>
      <c r="D39" s="110">
        <v>1.0747299566185267</v>
      </c>
      <c r="E39" s="116"/>
      <c r="F39" s="9"/>
    </row>
    <row r="40" spans="1:6" ht="45" x14ac:dyDescent="0.25">
      <c r="A40" s="47" t="s">
        <v>191</v>
      </c>
      <c r="B40" s="88">
        <v>1058.3</v>
      </c>
      <c r="C40" s="88">
        <v>3620.8331800000001</v>
      </c>
      <c r="D40" s="110">
        <v>3.4213674572427482</v>
      </c>
      <c r="E40" s="116"/>
      <c r="F40" s="9"/>
    </row>
    <row r="41" spans="1:6" ht="45" x14ac:dyDescent="0.25">
      <c r="A41" s="47" t="s">
        <v>209</v>
      </c>
      <c r="B41" s="137">
        <v>0</v>
      </c>
      <c r="C41" s="88">
        <v>0.62148000000000003</v>
      </c>
      <c r="D41" s="110" t="s">
        <v>154</v>
      </c>
      <c r="E41" s="116"/>
      <c r="F41" s="9"/>
    </row>
    <row r="42" spans="1:6" ht="75" x14ac:dyDescent="0.25">
      <c r="A42" s="47" t="s">
        <v>145</v>
      </c>
      <c r="B42" s="88">
        <v>191494.39999999999</v>
      </c>
      <c r="C42" s="88">
        <v>202146.15236000001</v>
      </c>
      <c r="D42" s="110">
        <v>1.0556243543414325</v>
      </c>
      <c r="E42" s="116"/>
      <c r="F42" s="9"/>
    </row>
    <row r="43" spans="1:6" ht="28.5" x14ac:dyDescent="0.25">
      <c r="A43" s="46" t="s">
        <v>283</v>
      </c>
      <c r="B43" s="86">
        <v>1002772.5</v>
      </c>
      <c r="C43" s="86">
        <v>1014928.8678600001</v>
      </c>
      <c r="D43" s="110">
        <v>1.0121227575147904</v>
      </c>
      <c r="E43" s="116"/>
      <c r="F43" s="9"/>
    </row>
    <row r="44" spans="1:6" x14ac:dyDescent="0.25">
      <c r="A44" s="47" t="s">
        <v>146</v>
      </c>
      <c r="B44" s="88">
        <v>1002772.5</v>
      </c>
      <c r="C44" s="88">
        <v>1014928.8678600001</v>
      </c>
      <c r="D44" s="110">
        <v>1.0121227575147904</v>
      </c>
      <c r="E44" s="116"/>
      <c r="F44" s="9"/>
    </row>
    <row r="45" spans="1:6" ht="30" x14ac:dyDescent="0.25">
      <c r="A45" s="47" t="s">
        <v>147</v>
      </c>
      <c r="B45" s="88">
        <v>252724.7</v>
      </c>
      <c r="C45" s="88">
        <v>252044.7009</v>
      </c>
      <c r="D45" s="110">
        <v>0.99730932868848987</v>
      </c>
      <c r="E45" s="116"/>
      <c r="F45" s="9"/>
    </row>
    <row r="46" spans="1:6" x14ac:dyDescent="0.25">
      <c r="A46" s="47" t="s">
        <v>187</v>
      </c>
      <c r="B46" s="88">
        <v>219264.4</v>
      </c>
      <c r="C46" s="88">
        <v>219529.03830000001</v>
      </c>
      <c r="D46" s="110">
        <v>1.0012069369218168</v>
      </c>
      <c r="E46" s="116"/>
      <c r="F46" s="9"/>
    </row>
    <row r="47" spans="1:6" x14ac:dyDescent="0.25">
      <c r="A47" s="47" t="s">
        <v>148</v>
      </c>
      <c r="B47" s="88">
        <v>530783.4</v>
      </c>
      <c r="C47" s="88">
        <v>543355.12866000005</v>
      </c>
      <c r="D47" s="110">
        <v>1.0236852332985547</v>
      </c>
      <c r="E47" s="116"/>
      <c r="F47" s="9"/>
    </row>
    <row r="48" spans="1:6" ht="28.5" x14ac:dyDescent="0.25">
      <c r="A48" s="46" t="s">
        <v>188</v>
      </c>
      <c r="B48" s="86">
        <v>63413.3</v>
      </c>
      <c r="C48" s="86">
        <v>79728.344540000006</v>
      </c>
      <c r="D48" s="110">
        <v>1.2572811151603844</v>
      </c>
      <c r="E48" s="116"/>
      <c r="F48" s="9"/>
    </row>
    <row r="49" spans="1:6" ht="28.5" x14ac:dyDescent="0.25">
      <c r="A49" s="46" t="s">
        <v>149</v>
      </c>
      <c r="B49" s="86">
        <v>53588.6</v>
      </c>
      <c r="C49" s="86">
        <v>148488.36259999999</v>
      </c>
      <c r="D49" s="110">
        <v>2.7708946044494538</v>
      </c>
      <c r="E49" s="116"/>
      <c r="F49" s="9"/>
    </row>
    <row r="50" spans="1:6" ht="75" x14ac:dyDescent="0.25">
      <c r="A50" s="47" t="s">
        <v>284</v>
      </c>
      <c r="B50" s="88">
        <v>37835</v>
      </c>
      <c r="C50" s="88">
        <v>95699.461009999999</v>
      </c>
      <c r="D50" s="110">
        <v>2.5293897452094622</v>
      </c>
      <c r="E50" s="116"/>
      <c r="F50" s="9"/>
    </row>
    <row r="51" spans="1:6" ht="30" x14ac:dyDescent="0.25">
      <c r="A51" s="47" t="s">
        <v>164</v>
      </c>
      <c r="B51" s="88">
        <v>15753.6</v>
      </c>
      <c r="C51" s="88">
        <v>52788.901590000001</v>
      </c>
      <c r="D51" s="110">
        <v>3.3509103690585009</v>
      </c>
      <c r="E51" s="116"/>
      <c r="F51" s="9"/>
    </row>
    <row r="52" spans="1:6" x14ac:dyDescent="0.25">
      <c r="A52" s="46" t="s">
        <v>285</v>
      </c>
      <c r="B52" s="86">
        <v>1106601.7</v>
      </c>
      <c r="C52" s="86">
        <v>970041.86696999986</v>
      </c>
      <c r="D52" s="110">
        <v>0.87659531606539187</v>
      </c>
      <c r="E52" s="116"/>
      <c r="F52" s="9"/>
    </row>
    <row r="53" spans="1:6" s="22" customFormat="1" x14ac:dyDescent="0.25">
      <c r="A53" s="46" t="s">
        <v>150</v>
      </c>
      <c r="B53" s="138">
        <v>0</v>
      </c>
      <c r="C53" s="86">
        <v>18713.350160000005</v>
      </c>
      <c r="D53" s="110" t="s">
        <v>154</v>
      </c>
      <c r="E53" s="116"/>
      <c r="F53" s="9"/>
    </row>
    <row r="54" spans="1:6" x14ac:dyDescent="0.25">
      <c r="A54" s="46" t="s">
        <v>151</v>
      </c>
      <c r="B54" s="86">
        <v>12640178.9</v>
      </c>
      <c r="C54" s="86">
        <v>10613548.552440001</v>
      </c>
      <c r="D54" s="110">
        <v>0.83966758986615297</v>
      </c>
      <c r="E54" s="116"/>
      <c r="F54" s="9"/>
    </row>
    <row r="55" spans="1:6" ht="42.75" x14ac:dyDescent="0.25">
      <c r="A55" s="46" t="s">
        <v>152</v>
      </c>
      <c r="B55" s="86">
        <v>11130010.299999999</v>
      </c>
      <c r="C55" s="86">
        <v>9159809.3347399998</v>
      </c>
      <c r="D55" s="110">
        <v>0.82298300611096475</v>
      </c>
      <c r="E55" s="116"/>
      <c r="F55" s="9"/>
    </row>
    <row r="56" spans="1:6" s="22" customFormat="1" ht="30" x14ac:dyDescent="0.25">
      <c r="A56" s="47" t="s">
        <v>162</v>
      </c>
      <c r="B56" s="88">
        <v>2045578.2999999998</v>
      </c>
      <c r="C56" s="88">
        <v>910097.84979999985</v>
      </c>
      <c r="D56" s="110">
        <v>0.44490980853678391</v>
      </c>
      <c r="E56" s="116"/>
      <c r="F56" s="9"/>
    </row>
    <row r="57" spans="1:6" ht="90" x14ac:dyDescent="0.25">
      <c r="A57" s="47" t="s">
        <v>249</v>
      </c>
      <c r="B57" s="88">
        <v>1569639.9</v>
      </c>
      <c r="C57" s="88">
        <v>524873.61616999994</v>
      </c>
      <c r="D57" s="110">
        <v>0.33439110216935741</v>
      </c>
      <c r="E57" s="116"/>
      <c r="F57" s="9"/>
    </row>
    <row r="58" spans="1:6" ht="60" x14ac:dyDescent="0.25">
      <c r="A58" s="47" t="s">
        <v>192</v>
      </c>
      <c r="B58" s="88">
        <v>264244.90000000002</v>
      </c>
      <c r="C58" s="88">
        <v>180082.29881000001</v>
      </c>
      <c r="D58" s="110">
        <v>0.68149772733551339</v>
      </c>
      <c r="E58" s="116"/>
      <c r="F58" s="9"/>
    </row>
    <row r="59" spans="1:6" ht="30" x14ac:dyDescent="0.25">
      <c r="A59" s="47" t="s">
        <v>296</v>
      </c>
      <c r="B59" s="88">
        <v>20157.2</v>
      </c>
      <c r="C59" s="88">
        <v>20157.191999999999</v>
      </c>
      <c r="D59" s="110">
        <v>0.99999960311948077</v>
      </c>
      <c r="E59" s="116"/>
      <c r="F59" s="9"/>
    </row>
    <row r="60" spans="1:6" x14ac:dyDescent="0.25">
      <c r="A60" s="47" t="s">
        <v>206</v>
      </c>
      <c r="B60" s="88">
        <v>121.9</v>
      </c>
      <c r="C60" s="51">
        <v>121.9</v>
      </c>
      <c r="D60" s="110">
        <v>1</v>
      </c>
      <c r="E60" s="116"/>
      <c r="F60" s="9"/>
    </row>
    <row r="61" spans="1:6" ht="30" x14ac:dyDescent="0.25">
      <c r="A61" s="47" t="s">
        <v>180</v>
      </c>
      <c r="B61" s="88">
        <v>59174.8</v>
      </c>
      <c r="C61" s="88">
        <v>59174.810689999998</v>
      </c>
      <c r="D61" s="110">
        <v>1.0000001806512231</v>
      </c>
      <c r="E61" s="116"/>
      <c r="F61" s="9"/>
    </row>
    <row r="62" spans="1:6" x14ac:dyDescent="0.25">
      <c r="A62" s="47" t="s">
        <v>153</v>
      </c>
      <c r="B62" s="88">
        <v>132239.6</v>
      </c>
      <c r="C62" s="88">
        <v>125688.03212999999</v>
      </c>
      <c r="D62" s="110">
        <v>0.95045683842056383</v>
      </c>
      <c r="E62" s="116"/>
      <c r="F62" s="9"/>
    </row>
    <row r="63" spans="1:6" ht="30" x14ac:dyDescent="0.25">
      <c r="A63" s="47" t="s">
        <v>163</v>
      </c>
      <c r="B63" s="88">
        <v>8803421.5999999996</v>
      </c>
      <c r="C63" s="88">
        <v>8028774.2956800004</v>
      </c>
      <c r="D63" s="110">
        <v>0.91200611086035011</v>
      </c>
      <c r="E63" s="116"/>
      <c r="F63" s="9"/>
    </row>
    <row r="64" spans="1:6" x14ac:dyDescent="0.25">
      <c r="A64" s="47" t="s">
        <v>171</v>
      </c>
      <c r="B64" s="88">
        <v>281010.40000000002</v>
      </c>
      <c r="C64" s="88">
        <v>220937.18925999998</v>
      </c>
      <c r="D64" s="110">
        <v>0.78622424387140111</v>
      </c>
      <c r="E64" s="116"/>
      <c r="F64" s="9"/>
    </row>
    <row r="65" spans="1:6" ht="28.5" x14ac:dyDescent="0.25">
      <c r="A65" s="50" t="s">
        <v>178</v>
      </c>
      <c r="B65" s="86">
        <v>1421046.4</v>
      </c>
      <c r="C65" s="86">
        <v>1354961.4</v>
      </c>
      <c r="D65" s="110">
        <v>0.95349553681005772</v>
      </c>
      <c r="E65" s="116"/>
      <c r="F65" s="9"/>
    </row>
    <row r="66" spans="1:6" ht="30" x14ac:dyDescent="0.25">
      <c r="A66" s="47" t="s">
        <v>179</v>
      </c>
      <c r="B66" s="88">
        <v>1421046.4</v>
      </c>
      <c r="C66" s="88">
        <v>1354961.4</v>
      </c>
      <c r="D66" s="110">
        <v>0.95349553681005772</v>
      </c>
      <c r="E66" s="116"/>
      <c r="F66" s="9"/>
    </row>
    <row r="67" spans="1:6" ht="99.75" x14ac:dyDescent="0.25">
      <c r="A67" s="46" t="s">
        <v>311</v>
      </c>
      <c r="B67" s="135">
        <v>0</v>
      </c>
      <c r="C67" s="86">
        <v>0</v>
      </c>
      <c r="D67" s="110" t="s">
        <v>154</v>
      </c>
      <c r="E67" s="116"/>
      <c r="F67" s="9"/>
    </row>
    <row r="68" spans="1:6" ht="90" x14ac:dyDescent="0.25">
      <c r="A68" s="47" t="s">
        <v>311</v>
      </c>
      <c r="B68" s="135">
        <v>0</v>
      </c>
      <c r="C68" s="88">
        <v>0</v>
      </c>
      <c r="D68" s="110" t="s">
        <v>154</v>
      </c>
      <c r="E68" s="116"/>
      <c r="F68" s="9"/>
    </row>
    <row r="69" spans="1:6" ht="71.25" x14ac:dyDescent="0.25">
      <c r="A69" s="46" t="s">
        <v>286</v>
      </c>
      <c r="B69" s="86">
        <v>111990.3</v>
      </c>
      <c r="C69" s="86">
        <v>129360.43840999999</v>
      </c>
      <c r="D69" s="110">
        <v>1.1551039546282131</v>
      </c>
      <c r="E69" s="116"/>
      <c r="F69" s="9"/>
    </row>
    <row r="70" spans="1:6" ht="90" x14ac:dyDescent="0.25">
      <c r="A70" s="47" t="s">
        <v>251</v>
      </c>
      <c r="B70" s="88">
        <v>111990.3</v>
      </c>
      <c r="C70" s="88">
        <v>129360.43840999999</v>
      </c>
      <c r="D70" s="110">
        <v>1.1551039546282131</v>
      </c>
      <c r="E70" s="116"/>
      <c r="F70" s="9"/>
    </row>
    <row r="71" spans="1:6" ht="57" x14ac:dyDescent="0.25">
      <c r="A71" s="46" t="s">
        <v>287</v>
      </c>
      <c r="B71" s="86">
        <v>-22868.1</v>
      </c>
      <c r="C71" s="86">
        <v>-30582.620709999999</v>
      </c>
      <c r="D71" s="110">
        <v>1.3373485645943477</v>
      </c>
      <c r="E71" s="116"/>
      <c r="F71" s="9"/>
    </row>
    <row r="72" spans="1:6" ht="45" x14ac:dyDescent="0.25">
      <c r="A72" s="47" t="s">
        <v>252</v>
      </c>
      <c r="B72" s="88">
        <v>-22868.1</v>
      </c>
      <c r="C72" s="88">
        <v>-30582.620709999999</v>
      </c>
      <c r="D72" s="110">
        <v>1.3373485645943477</v>
      </c>
      <c r="E72" s="116"/>
      <c r="F72" s="9"/>
    </row>
    <row r="73" spans="1:6" x14ac:dyDescent="0.25">
      <c r="B73" s="9"/>
    </row>
  </sheetData>
  <customSheetViews>
    <customSheetView guid="{EC1DDABA-87E5-4CA0-BDFA-3176D5C21D42}" showPageBreaks="1" fitToPage="1" printArea="1" view="pageBreakPreview">
      <pane xSplit="1" ySplit="12" topLeftCell="B13" activePane="bottomRight" state="frozen"/>
      <selection pane="bottomRight" activeCell="B12" sqref="B12"/>
      <rowBreaks count="2" manualBreakCount="2">
        <brk id="35" max="10" man="1"/>
        <brk id="52" max="10" man="1"/>
      </rowBreaks>
      <pageMargins left="0.55118110236220474" right="0.27559055118110237" top="0.35433070866141736" bottom="0.23622047244094491" header="0.35433070866141736" footer="0.23622047244094491"/>
      <pageSetup paperSize="9" scale="80" fitToHeight="3" orientation="portrait" r:id="rId1"/>
    </customSheetView>
    <customSheetView guid="{F8C4027D-D6CA-4157-8FAE-71E83CC44D4D}" scale="70" showPageBreaks="1" printArea="1">
      <pane xSplit="3" ySplit="12" topLeftCell="D13" activePane="bottomRight" state="frozen"/>
      <selection pane="bottomRight" activeCell="F20" sqref="F20"/>
      <rowBreaks count="2" manualBreakCount="2">
        <brk id="35" max="10" man="1"/>
        <brk id="52" max="10" man="1"/>
      </rowBreaks>
      <pageMargins left="0.55000000000000004" right="0.27559055118110237" top="0.36" bottom="0.23622047244094491" header="0.37" footer="0.23622047244094491"/>
      <pageSetup paperSize="9" scale="79" fitToHeight="0" orientation="landscape" r:id="rId2"/>
    </customSheetView>
    <customSheetView guid="{B1E9D3A3-6A2B-4E76-A163-C3C5D3CBC4BC}" scale="70" showPageBreaks="1" printArea="1">
      <pane xSplit="3" ySplit="12" topLeftCell="D13" activePane="bottomRight" state="frozen"/>
      <selection pane="bottomRight" activeCell="G15" sqref="G15"/>
      <rowBreaks count="2" manualBreakCount="2">
        <brk id="35" max="10" man="1"/>
        <brk id="52" max="10" man="1"/>
      </rowBreaks>
      <pageMargins left="0.55000000000000004" right="0.27559055118110237" top="0.36" bottom="0.23622047244094491" header="0.37" footer="0.23622047244094491"/>
      <pageSetup paperSize="9" scale="64" fitToHeight="0" orientation="landscape" r:id="rId3"/>
    </customSheetView>
    <customSheetView guid="{A4D09F0F-4C69-4056-BD3D-99C01656B021}" topLeftCell="A36">
      <selection activeCell="C44" sqref="C44"/>
      <pageMargins left="0.7" right="0.7" top="0.75" bottom="0.75" header="0.3" footer="0.3"/>
    </customSheetView>
    <customSheetView guid="{6943B490-3070-4625-8DEE-85B509FE6D1B}" topLeftCell="A36">
      <selection activeCell="C44" sqref="C44"/>
      <pageMargins left="0.7" right="0.7" top="0.75" bottom="0.75" header="0.3" footer="0.3"/>
    </customSheetView>
    <customSheetView guid="{B358A58E-8635-4813-99A2-4F1FD4FD075C}" scale="90" showPageBreaks="1" printArea="1">
      <pane xSplit="3" ySplit="12" topLeftCell="D13" activePane="bottomRight" state="frozen"/>
      <selection pane="bottomRight" activeCell="C70" sqref="C70"/>
      <rowBreaks count="2" manualBreakCount="2">
        <brk id="35" max="10" man="1"/>
        <brk id="51" max="10" man="1"/>
      </rowBreaks>
      <pageMargins left="0.55000000000000004" right="0.27559055118110237" top="0.36" bottom="0.23622047244094491" header="0.37" footer="0.23622047244094491"/>
      <pageSetup paperSize="9" scale="64" fitToHeight="0" orientation="landscape" horizontalDpi="4294967294" verticalDpi="4294967294" r:id="rId4"/>
    </customSheetView>
    <customSheetView guid="{34FCE91F-37BB-4E1C-80D8-8DC0E1239857}" scale="70" showPageBreaks="1" printArea="1">
      <pane xSplit="3" ySplit="12" topLeftCell="D13" activePane="bottomRight" state="frozen"/>
      <selection pane="bottomRight" activeCell="F20" sqref="F20"/>
      <rowBreaks count="2" manualBreakCount="2">
        <brk id="35" max="10" man="1"/>
        <brk id="52" max="10" man="1"/>
      </rowBreaks>
      <pageMargins left="0.55000000000000004" right="0.27559055118110237" top="0.36" bottom="0.23622047244094491" header="0.37" footer="0.23622047244094491"/>
      <pageSetup paperSize="9" scale="64" fitToHeight="0" orientation="landscape" r:id="rId5"/>
    </customSheetView>
    <customSheetView guid="{87167B54-14FD-40B4-B520-8ADAF9DCA900}" scale="70" showPageBreaks="1" printArea="1" hiddenColumns="1">
      <pane xSplit="3" ySplit="12" topLeftCell="D32" activePane="bottomRight" state="frozen"/>
      <selection pane="bottomRight" activeCell="E34" sqref="E34"/>
      <rowBreaks count="2" manualBreakCount="2">
        <brk id="35" max="10" man="1"/>
        <brk id="52" max="10" man="1"/>
      </rowBreaks>
      <pageMargins left="0.55000000000000004" right="0.27559055118110237" top="0.36" bottom="0.23622047244094491" header="0.37" footer="0.23622047244094491"/>
      <pageSetup paperSize="9" scale="64" fitToHeight="0" orientation="landscape" r:id="rId6"/>
    </customSheetView>
    <customSheetView guid="{354784A5-404C-43C6-9215-508293194394}" scale="90" showPageBreaks="1" printArea="1">
      <pane xSplit="3" ySplit="12" topLeftCell="D13" activePane="bottomRight" state="frozen"/>
      <selection pane="bottomRight" activeCell="I19" sqref="I19"/>
      <rowBreaks count="2" manualBreakCount="2">
        <brk id="35" max="10" man="1"/>
        <brk id="51" max="10" man="1"/>
      </rowBreaks>
      <pageMargins left="0.55000000000000004" right="0.27559055118110237" top="0.36" bottom="0.23622047244094491" header="0.37" footer="0.23622047244094491"/>
      <pageSetup paperSize="9" scale="83" fitToHeight="0" orientation="landscape" horizontalDpi="4294967294" verticalDpi="4294967294" r:id="rId7"/>
    </customSheetView>
    <customSheetView guid="{8F1248FC-EA8E-4DC7-8B97-6406CD1514A9}" showPageBreaks="1" printArea="1">
      <pane xSplit="3" ySplit="12" topLeftCell="D13" activePane="bottomRight" state="frozen"/>
      <selection pane="bottomRight" activeCell="C2" sqref="C2"/>
      <rowBreaks count="2" manualBreakCount="2">
        <brk id="35" max="10" man="1"/>
        <brk id="52" max="10" man="1"/>
      </rowBreaks>
      <pageMargins left="0.55000000000000004" right="0.27559055118110237" top="0.36" bottom="0.23622047244094491" header="0.37" footer="0.23622047244094491"/>
      <pageSetup paperSize="9" scale="83" fitToHeight="0" orientation="landscape" r:id="rId8"/>
    </customSheetView>
    <customSheetView guid="{DE0F5E73-EF4C-476D-B6AE-BFEFF57E867A}" scale="70" showPageBreaks="1" printArea="1" showAutoFilter="1">
      <pane xSplit="3" ySplit="12" topLeftCell="D16" activePane="bottomRight" state="frozen"/>
      <selection pane="bottomRight" activeCell="D14" sqref="D14"/>
      <rowBreaks count="2" manualBreakCount="2">
        <brk id="35" max="10" man="1"/>
        <brk id="52" max="10" man="1"/>
      </rowBreaks>
      <pageMargins left="0.55000000000000004" right="0.27559055118110237" top="0.36" bottom="0.23622047244094491" header="0.37" footer="0.23622047244094491"/>
      <pageSetup paperSize="9" scale="64" fitToHeight="0" orientation="landscape" r:id="rId9"/>
      <autoFilter ref="A13:GB72"/>
    </customSheetView>
  </customSheetViews>
  <mergeCells count="4">
    <mergeCell ref="A11:D11"/>
    <mergeCell ref="C2:D2"/>
    <mergeCell ref="A5:D5"/>
    <mergeCell ref="A6:D6"/>
  </mergeCells>
  <pageMargins left="0.55118110236220474" right="0.27559055118110237" top="0.35433070866141736" bottom="0.23622047244094491" header="0.35433070866141736" footer="0.23622047244094491"/>
  <pageSetup paperSize="9" scale="80" fitToHeight="3" orientation="portrait" r:id="rId10"/>
  <rowBreaks count="2" manualBreakCount="2">
    <brk id="35" max="10" man="1"/>
    <brk id="52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E57"/>
  <sheetViews>
    <sheetView view="pageBreakPreview" zoomScale="90" zoomScaleNormal="85" zoomScaleSheetLayoutView="110" workbookViewId="0">
      <selection activeCell="C7" sqref="C7"/>
    </sheetView>
  </sheetViews>
  <sheetFormatPr defaultColWidth="9.140625" defaultRowHeight="15" x14ac:dyDescent="0.25"/>
  <cols>
    <col min="1" max="1" width="58.7109375" style="90" customWidth="1"/>
    <col min="2" max="2" width="6.140625" style="99" customWidth="1"/>
    <col min="3" max="3" width="17.7109375" style="109" customWidth="1"/>
    <col min="4" max="4" width="16" style="120" customWidth="1"/>
    <col min="5" max="5" width="17.85546875" style="100" bestFit="1" customWidth="1"/>
    <col min="6" max="16384" width="9.140625" style="90"/>
  </cols>
  <sheetData>
    <row r="1" spans="1:5" ht="19.5" x14ac:dyDescent="0.25">
      <c r="A1" s="157" t="s">
        <v>108</v>
      </c>
      <c r="B1" s="157"/>
      <c r="C1" s="157"/>
      <c r="D1" s="157"/>
      <c r="E1" s="157"/>
    </row>
    <row r="2" spans="1:5" ht="19.5" x14ac:dyDescent="0.25">
      <c r="A2" s="117"/>
      <c r="B2" s="117"/>
      <c r="C2" s="107"/>
      <c r="D2" s="107"/>
      <c r="E2" s="107"/>
    </row>
    <row r="3" spans="1:5" ht="42.75" customHeight="1" x14ac:dyDescent="0.25">
      <c r="A3" s="119" t="s">
        <v>0</v>
      </c>
      <c r="B3" s="150"/>
      <c r="C3" s="108" t="s">
        <v>1</v>
      </c>
      <c r="D3" s="108" t="s">
        <v>2</v>
      </c>
      <c r="E3" s="119" t="s">
        <v>3</v>
      </c>
    </row>
    <row r="4" spans="1:5" s="91" customFormat="1" ht="11.25" x14ac:dyDescent="0.25">
      <c r="A4" s="118">
        <v>1</v>
      </c>
      <c r="B4" s="148">
        <v>2</v>
      </c>
      <c r="C4" s="139">
        <v>3</v>
      </c>
      <c r="D4" s="139">
        <v>4</v>
      </c>
      <c r="E4" s="122" t="s">
        <v>313</v>
      </c>
    </row>
    <row r="5" spans="1:5" s="93" customFormat="1" ht="15.75" x14ac:dyDescent="0.25">
      <c r="A5" s="92" t="s">
        <v>4</v>
      </c>
      <c r="B5" s="149"/>
      <c r="C5" s="151">
        <v>38682027</v>
      </c>
      <c r="D5" s="151">
        <v>28056725.199999999</v>
      </c>
      <c r="E5" s="126">
        <v>0.72531682995826463</v>
      </c>
    </row>
    <row r="6" spans="1:5" ht="15.75" x14ac:dyDescent="0.25">
      <c r="A6" s="94" t="s">
        <v>5</v>
      </c>
      <c r="B6" s="95"/>
      <c r="C6" s="131"/>
      <c r="D6" s="131"/>
      <c r="E6" s="96"/>
    </row>
    <row r="7" spans="1:5" s="121" customFormat="1" ht="15.75" customHeight="1" x14ac:dyDescent="0.25">
      <c r="A7" s="141" t="s">
        <v>74</v>
      </c>
      <c r="B7" s="125" t="s">
        <v>6</v>
      </c>
      <c r="C7" s="143">
        <v>3690089.9000000004</v>
      </c>
      <c r="D7" s="143">
        <v>2485828.5</v>
      </c>
      <c r="E7" s="142">
        <v>0.67364984793459903</v>
      </c>
    </row>
    <row r="8" spans="1:5" ht="35.25" customHeight="1" x14ac:dyDescent="0.25">
      <c r="A8" s="141" t="s">
        <v>75</v>
      </c>
      <c r="B8" s="125" t="s">
        <v>7</v>
      </c>
      <c r="C8" s="143">
        <v>13974.5</v>
      </c>
      <c r="D8" s="143">
        <v>12940.9</v>
      </c>
      <c r="E8" s="142">
        <v>0.92603670972127805</v>
      </c>
    </row>
    <row r="9" spans="1:5" ht="48" customHeight="1" x14ac:dyDescent="0.25">
      <c r="A9" s="141" t="s">
        <v>76</v>
      </c>
      <c r="B9" s="125" t="s">
        <v>12</v>
      </c>
      <c r="C9" s="133">
        <v>161378.1</v>
      </c>
      <c r="D9" s="133">
        <v>131656.9</v>
      </c>
      <c r="E9" s="142">
        <v>0.81582878965609329</v>
      </c>
    </row>
    <row r="10" spans="1:5" ht="48.75" customHeight="1" x14ac:dyDescent="0.25">
      <c r="A10" s="141" t="s">
        <v>77</v>
      </c>
      <c r="B10" s="125" t="s">
        <v>16</v>
      </c>
      <c r="C10" s="133">
        <v>1156156.7000000002</v>
      </c>
      <c r="D10" s="133">
        <v>908482.60000000009</v>
      </c>
      <c r="E10" s="142">
        <v>0.7857780870015284</v>
      </c>
    </row>
    <row r="11" spans="1:5" x14ac:dyDescent="0.25">
      <c r="A11" s="124" t="s">
        <v>295</v>
      </c>
      <c r="B11" s="125" t="s">
        <v>292</v>
      </c>
      <c r="C11" s="133">
        <v>50.4</v>
      </c>
      <c r="D11" s="133">
        <v>50.4</v>
      </c>
      <c r="E11" s="142">
        <v>1</v>
      </c>
    </row>
    <row r="12" spans="1:5" ht="42.75" x14ac:dyDescent="0.25">
      <c r="A12" s="141" t="s">
        <v>165</v>
      </c>
      <c r="B12" s="125" t="s">
        <v>18</v>
      </c>
      <c r="C12" s="133">
        <v>182936.6</v>
      </c>
      <c r="D12" s="133">
        <v>154900.79999999999</v>
      </c>
      <c r="E12" s="142">
        <v>0.84674581248366909</v>
      </c>
    </row>
    <row r="13" spans="1:5" x14ac:dyDescent="0.25">
      <c r="A13" s="141" t="s">
        <v>78</v>
      </c>
      <c r="B13" s="125" t="s">
        <v>19</v>
      </c>
      <c r="C13" s="133">
        <v>15353.8</v>
      </c>
      <c r="D13" s="133">
        <v>0</v>
      </c>
      <c r="E13" s="142">
        <v>0</v>
      </c>
    </row>
    <row r="14" spans="1:5" ht="15.75" customHeight="1" x14ac:dyDescent="0.25">
      <c r="A14" s="141" t="s">
        <v>79</v>
      </c>
      <c r="B14" s="125" t="s">
        <v>22</v>
      </c>
      <c r="C14" s="133">
        <v>2160239.7999999998</v>
      </c>
      <c r="D14" s="133">
        <v>1277796.8999999999</v>
      </c>
      <c r="E14" s="142">
        <v>0.59150697066131275</v>
      </c>
    </row>
    <row r="15" spans="1:5" s="97" customFormat="1" ht="28.5" x14ac:dyDescent="0.25">
      <c r="A15" s="141" t="s">
        <v>80</v>
      </c>
      <c r="B15" s="125" t="s">
        <v>34</v>
      </c>
      <c r="C15" s="133">
        <v>643947.19999999995</v>
      </c>
      <c r="D15" s="133">
        <v>524593</v>
      </c>
      <c r="E15" s="142">
        <v>0.8146521950868022</v>
      </c>
    </row>
    <row r="16" spans="1:5" ht="35.25" customHeight="1" x14ac:dyDescent="0.25">
      <c r="A16" s="141" t="s">
        <v>297</v>
      </c>
      <c r="B16" s="125" t="s">
        <v>35</v>
      </c>
      <c r="C16" s="133">
        <v>102168.79999999999</v>
      </c>
      <c r="D16" s="133">
        <v>71996.400000000009</v>
      </c>
      <c r="E16" s="142">
        <v>0.70468088105174986</v>
      </c>
    </row>
    <row r="17" spans="1:5" ht="42.75" x14ac:dyDescent="0.25">
      <c r="A17" s="124" t="s">
        <v>195</v>
      </c>
      <c r="B17" s="125" t="s">
        <v>194</v>
      </c>
      <c r="C17" s="133">
        <v>395640.1</v>
      </c>
      <c r="D17" s="133">
        <v>323585.2</v>
      </c>
      <c r="E17" s="142">
        <v>0.81787766204689571</v>
      </c>
    </row>
    <row r="18" spans="1:5" ht="28.5" x14ac:dyDescent="0.25">
      <c r="A18" s="124" t="s">
        <v>208</v>
      </c>
      <c r="B18" s="125" t="s">
        <v>207</v>
      </c>
      <c r="C18" s="133">
        <v>146138.30000000002</v>
      </c>
      <c r="D18" s="133">
        <v>129011.4</v>
      </c>
      <c r="E18" s="142">
        <v>0.88280348135978026</v>
      </c>
    </row>
    <row r="19" spans="1:5" s="97" customFormat="1" ht="14.25" x14ac:dyDescent="0.25">
      <c r="A19" s="141" t="s">
        <v>81</v>
      </c>
      <c r="B19" s="125" t="s">
        <v>36</v>
      </c>
      <c r="C19" s="133">
        <v>5636860.2000000002</v>
      </c>
      <c r="D19" s="133">
        <v>4733664</v>
      </c>
      <c r="E19" s="142">
        <v>0.83976962919889331</v>
      </c>
    </row>
    <row r="20" spans="1:5" x14ac:dyDescent="0.25">
      <c r="A20" s="141" t="s">
        <v>82</v>
      </c>
      <c r="B20" s="125" t="s">
        <v>37</v>
      </c>
      <c r="C20" s="133">
        <v>1598731.3</v>
      </c>
      <c r="D20" s="133">
        <v>1246479.7000000002</v>
      </c>
      <c r="E20" s="142">
        <v>0.77966804052688543</v>
      </c>
    </row>
    <row r="21" spans="1:5" x14ac:dyDescent="0.25">
      <c r="A21" s="141" t="s">
        <v>83</v>
      </c>
      <c r="B21" s="125" t="s">
        <v>39</v>
      </c>
      <c r="C21" s="133">
        <v>3897519.8</v>
      </c>
      <c r="D21" s="133">
        <v>3411025.3</v>
      </c>
      <c r="E21" s="142">
        <v>0.87517844040202186</v>
      </c>
    </row>
    <row r="22" spans="1:5" x14ac:dyDescent="0.25">
      <c r="A22" s="124" t="s">
        <v>302</v>
      </c>
      <c r="B22" s="125" t="s">
        <v>253</v>
      </c>
      <c r="C22" s="133">
        <v>93946.4</v>
      </c>
      <c r="D22" s="133">
        <v>72984.899999999994</v>
      </c>
      <c r="E22" s="142">
        <v>0.77687809218873738</v>
      </c>
    </row>
    <row r="23" spans="1:5" x14ac:dyDescent="0.25">
      <c r="A23" s="141" t="s">
        <v>84</v>
      </c>
      <c r="B23" s="125" t="s">
        <v>40</v>
      </c>
      <c r="C23" s="133">
        <v>46662.7</v>
      </c>
      <c r="D23" s="133">
        <v>3174.1</v>
      </c>
      <c r="E23" s="142">
        <v>6.8022210459317611E-2</v>
      </c>
    </row>
    <row r="24" spans="1:5" s="97" customFormat="1" ht="14.25" x14ac:dyDescent="0.25">
      <c r="A24" s="141" t="s">
        <v>85</v>
      </c>
      <c r="B24" s="125" t="s">
        <v>41</v>
      </c>
      <c r="C24" s="133">
        <v>8318625.1000000006</v>
      </c>
      <c r="D24" s="133">
        <v>4396444.3</v>
      </c>
      <c r="E24" s="142">
        <v>0.52850612296495958</v>
      </c>
    </row>
    <row r="25" spans="1:5" x14ac:dyDescent="0.25">
      <c r="A25" s="141" t="s">
        <v>86</v>
      </c>
      <c r="B25" s="125" t="s">
        <v>42</v>
      </c>
      <c r="C25" s="133">
        <v>5650381.9000000004</v>
      </c>
      <c r="D25" s="133">
        <v>3006144.1</v>
      </c>
      <c r="E25" s="142">
        <v>0.53202494153536772</v>
      </c>
    </row>
    <row r="26" spans="1:5" x14ac:dyDescent="0.25">
      <c r="A26" s="141" t="s">
        <v>87</v>
      </c>
      <c r="B26" s="125" t="s">
        <v>43</v>
      </c>
      <c r="C26" s="133">
        <v>1011555.2000000001</v>
      </c>
      <c r="D26" s="133">
        <v>340349.3</v>
      </c>
      <c r="E26" s="142">
        <v>0.33646142098819715</v>
      </c>
    </row>
    <row r="27" spans="1:5" x14ac:dyDescent="0.25">
      <c r="A27" s="141" t="s">
        <v>88</v>
      </c>
      <c r="B27" s="125" t="s">
        <v>44</v>
      </c>
      <c r="C27" s="133">
        <v>1186495.9000000001</v>
      </c>
      <c r="D27" s="133">
        <v>660357.89999999991</v>
      </c>
      <c r="E27" s="142">
        <v>0.55656146810115381</v>
      </c>
    </row>
    <row r="28" spans="1:5" s="97" customFormat="1" ht="28.5" x14ac:dyDescent="0.25">
      <c r="A28" s="141" t="s">
        <v>89</v>
      </c>
      <c r="B28" s="125" t="s">
        <v>45</v>
      </c>
      <c r="C28" s="133">
        <v>470192.10000000003</v>
      </c>
      <c r="D28" s="133">
        <v>389592.99999999994</v>
      </c>
      <c r="E28" s="142">
        <v>0.82858261548843526</v>
      </c>
    </row>
    <row r="29" spans="1:5" s="97" customFormat="1" ht="14.25" x14ac:dyDescent="0.25">
      <c r="A29" s="141" t="s">
        <v>184</v>
      </c>
      <c r="B29" s="125" t="s">
        <v>182</v>
      </c>
      <c r="C29" s="133">
        <v>612648.30000000005</v>
      </c>
      <c r="D29" s="133">
        <v>189665.1</v>
      </c>
      <c r="E29" s="142">
        <v>0.30958234928587902</v>
      </c>
    </row>
    <row r="30" spans="1:5" x14ac:dyDescent="0.25">
      <c r="A30" s="141" t="s">
        <v>204</v>
      </c>
      <c r="B30" s="125" t="s">
        <v>202</v>
      </c>
      <c r="C30" s="133">
        <v>518997.5</v>
      </c>
      <c r="D30" s="133">
        <v>133008.5</v>
      </c>
      <c r="E30" s="142">
        <v>0.25627965452627421</v>
      </c>
    </row>
    <row r="31" spans="1:5" ht="28.5" x14ac:dyDescent="0.25">
      <c r="A31" s="141" t="s">
        <v>183</v>
      </c>
      <c r="B31" s="125" t="s">
        <v>181</v>
      </c>
      <c r="C31" s="133">
        <v>16287.4</v>
      </c>
      <c r="D31" s="133">
        <v>13567.5</v>
      </c>
      <c r="E31" s="142">
        <v>0.83300588184731761</v>
      </c>
    </row>
    <row r="32" spans="1:5" x14ac:dyDescent="0.25">
      <c r="A32" s="141" t="s">
        <v>205</v>
      </c>
      <c r="B32" s="125" t="s">
        <v>203</v>
      </c>
      <c r="C32" s="133">
        <v>77363.399999999994</v>
      </c>
      <c r="D32" s="133">
        <v>43089.1</v>
      </c>
      <c r="E32" s="142">
        <v>0.55697009180051549</v>
      </c>
    </row>
    <row r="33" spans="1:5" s="97" customFormat="1" ht="30" customHeight="1" x14ac:dyDescent="0.25">
      <c r="A33" s="141" t="s">
        <v>90</v>
      </c>
      <c r="B33" s="125" t="s">
        <v>47</v>
      </c>
      <c r="C33" s="133">
        <v>15250912.4</v>
      </c>
      <c r="D33" s="133">
        <v>12325096.1</v>
      </c>
      <c r="E33" s="142">
        <v>0.80815467145427966</v>
      </c>
    </row>
    <row r="34" spans="1:5" x14ac:dyDescent="0.25">
      <c r="A34" s="141" t="s">
        <v>91</v>
      </c>
      <c r="B34" s="125" t="s">
        <v>48</v>
      </c>
      <c r="C34" s="133">
        <v>5512530.0999999996</v>
      </c>
      <c r="D34" s="133">
        <v>4385197</v>
      </c>
      <c r="E34" s="142">
        <v>0.79549624590711987</v>
      </c>
    </row>
    <row r="35" spans="1:5" x14ac:dyDescent="0.25">
      <c r="A35" s="141" t="s">
        <v>92</v>
      </c>
      <c r="B35" s="125" t="s">
        <v>52</v>
      </c>
      <c r="C35" s="133">
        <v>6847112.2000000002</v>
      </c>
      <c r="D35" s="133">
        <v>5637506.1999999993</v>
      </c>
      <c r="E35" s="142">
        <v>0.82334070705019247</v>
      </c>
    </row>
    <row r="36" spans="1:5" x14ac:dyDescent="0.25">
      <c r="A36" s="144" t="s">
        <v>159</v>
      </c>
      <c r="B36" s="125" t="s">
        <v>158</v>
      </c>
      <c r="C36" s="133">
        <v>1868242.3</v>
      </c>
      <c r="D36" s="133">
        <v>1430865.5</v>
      </c>
      <c r="E36" s="142">
        <v>0.76588861091519012</v>
      </c>
    </row>
    <row r="37" spans="1:5" ht="28.5" x14ac:dyDescent="0.25">
      <c r="A37" s="144" t="s">
        <v>197</v>
      </c>
      <c r="B37" s="125" t="s">
        <v>196</v>
      </c>
      <c r="C37" s="133">
        <v>3430.7</v>
      </c>
      <c r="D37" s="133">
        <v>2865</v>
      </c>
      <c r="E37" s="142">
        <v>0.8351065380243099</v>
      </c>
    </row>
    <row r="38" spans="1:5" x14ac:dyDescent="0.25">
      <c r="A38" s="141" t="s">
        <v>298</v>
      </c>
      <c r="B38" s="125" t="s">
        <v>53</v>
      </c>
      <c r="C38" s="133">
        <v>159021.5</v>
      </c>
      <c r="D38" s="133">
        <v>112830</v>
      </c>
      <c r="E38" s="142">
        <v>0.70952669921991685</v>
      </c>
    </row>
    <row r="39" spans="1:5" x14ac:dyDescent="0.25">
      <c r="A39" s="141" t="s">
        <v>93</v>
      </c>
      <c r="B39" s="125" t="s">
        <v>56</v>
      </c>
      <c r="C39" s="133">
        <v>860575.60000000009</v>
      </c>
      <c r="D39" s="133">
        <v>755832.4</v>
      </c>
      <c r="E39" s="142">
        <v>0.87828704415974601</v>
      </c>
    </row>
    <row r="40" spans="1:5" s="97" customFormat="1" ht="14.25" x14ac:dyDescent="0.25">
      <c r="A40" s="141" t="s">
        <v>94</v>
      </c>
      <c r="B40" s="125" t="s">
        <v>57</v>
      </c>
      <c r="C40" s="133">
        <v>1126797.8</v>
      </c>
      <c r="D40" s="133">
        <v>909581.2</v>
      </c>
      <c r="E40" s="142">
        <v>0.8072266381776747</v>
      </c>
    </row>
    <row r="41" spans="1:5" x14ac:dyDescent="0.25">
      <c r="A41" s="141" t="s">
        <v>95</v>
      </c>
      <c r="B41" s="125" t="s">
        <v>58</v>
      </c>
      <c r="C41" s="133">
        <v>795165</v>
      </c>
      <c r="D41" s="133">
        <v>648969.69999999995</v>
      </c>
      <c r="E41" s="142">
        <v>0.81614469952777091</v>
      </c>
    </row>
    <row r="42" spans="1:5" x14ac:dyDescent="0.25">
      <c r="A42" s="141" t="s">
        <v>96</v>
      </c>
      <c r="B42" s="125" t="s">
        <v>59</v>
      </c>
      <c r="C42" s="133">
        <v>331632.80000000005</v>
      </c>
      <c r="D42" s="133">
        <v>260611.5</v>
      </c>
      <c r="E42" s="142">
        <v>0.7858435595031612</v>
      </c>
    </row>
    <row r="43" spans="1:5" s="97" customFormat="1" ht="14.25" x14ac:dyDescent="0.25">
      <c r="A43" s="141" t="s">
        <v>97</v>
      </c>
      <c r="B43" s="125" t="s">
        <v>60</v>
      </c>
      <c r="C43" s="133">
        <v>1644905.0999999999</v>
      </c>
      <c r="D43" s="133">
        <v>1210470.2999999998</v>
      </c>
      <c r="E43" s="142">
        <v>0.73589066019674931</v>
      </c>
    </row>
    <row r="44" spans="1:5" x14ac:dyDescent="0.25">
      <c r="A44" s="141" t="s">
        <v>98</v>
      </c>
      <c r="B44" s="125" t="s">
        <v>61</v>
      </c>
      <c r="C44" s="133">
        <v>52409</v>
      </c>
      <c r="D44" s="133">
        <v>42756.7</v>
      </c>
      <c r="E44" s="142">
        <v>0.81582743421931347</v>
      </c>
    </row>
    <row r="45" spans="1:5" x14ac:dyDescent="0.25">
      <c r="A45" s="141" t="s">
        <v>99</v>
      </c>
      <c r="B45" s="125" t="s">
        <v>62</v>
      </c>
      <c r="C45" s="133">
        <v>1298841.7</v>
      </c>
      <c r="D45" s="133">
        <v>1003304.5</v>
      </c>
      <c r="E45" s="142">
        <v>0.77246095501861389</v>
      </c>
    </row>
    <row r="46" spans="1:5" x14ac:dyDescent="0.25">
      <c r="A46" s="141" t="s">
        <v>100</v>
      </c>
      <c r="B46" s="125" t="s">
        <v>66</v>
      </c>
      <c r="C46" s="133">
        <v>49638</v>
      </c>
      <c r="D46" s="133">
        <v>4573.7</v>
      </c>
      <c r="E46" s="142">
        <v>9.2141101575405934E-2</v>
      </c>
    </row>
    <row r="47" spans="1:5" ht="52.5" customHeight="1" x14ac:dyDescent="0.25">
      <c r="A47" s="141" t="s">
        <v>101</v>
      </c>
      <c r="B47" s="125" t="s">
        <v>67</v>
      </c>
      <c r="C47" s="133">
        <v>244016.4</v>
      </c>
      <c r="D47" s="133">
        <v>159835.4</v>
      </c>
      <c r="E47" s="142">
        <v>0.65501908888091132</v>
      </c>
    </row>
    <row r="48" spans="1:5" s="97" customFormat="1" ht="14.25" x14ac:dyDescent="0.25">
      <c r="A48" s="141" t="s">
        <v>102</v>
      </c>
      <c r="B48" s="125" t="s">
        <v>68</v>
      </c>
      <c r="C48" s="133">
        <v>1600464.5</v>
      </c>
      <c r="D48" s="133">
        <v>1172146</v>
      </c>
      <c r="E48" s="142">
        <v>0.73237863132859238</v>
      </c>
    </row>
    <row r="49" spans="1:5" ht="57.75" customHeight="1" x14ac:dyDescent="0.25">
      <c r="A49" s="141" t="s">
        <v>103</v>
      </c>
      <c r="B49" s="125" t="s">
        <v>69</v>
      </c>
      <c r="C49" s="133">
        <v>1472159.3</v>
      </c>
      <c r="D49" s="133">
        <v>1059723.3</v>
      </c>
      <c r="E49" s="142">
        <v>0.71984281864061861</v>
      </c>
    </row>
    <row r="50" spans="1:5" x14ac:dyDescent="0.25">
      <c r="A50" s="141" t="s">
        <v>104</v>
      </c>
      <c r="B50" s="125" t="s">
        <v>70</v>
      </c>
      <c r="C50" s="133">
        <v>7244.2</v>
      </c>
      <c r="D50" s="133">
        <v>6515.3</v>
      </c>
      <c r="E50" s="142">
        <v>0.89938157422489717</v>
      </c>
    </row>
    <row r="51" spans="1:5" ht="16.5" customHeight="1" x14ac:dyDescent="0.25">
      <c r="A51" s="141" t="s">
        <v>105</v>
      </c>
      <c r="B51" s="125" t="s">
        <v>71</v>
      </c>
      <c r="C51" s="133">
        <v>121061</v>
      </c>
      <c r="D51" s="133">
        <v>105907.4</v>
      </c>
      <c r="E51" s="142">
        <v>0.87482674023839213</v>
      </c>
    </row>
    <row r="52" spans="1:5" s="97" customFormat="1" ht="14.25" x14ac:dyDescent="0.25">
      <c r="A52" s="141" t="s">
        <v>186</v>
      </c>
      <c r="B52" s="125" t="s">
        <v>72</v>
      </c>
      <c r="C52" s="133">
        <v>126680.9</v>
      </c>
      <c r="D52" s="133">
        <v>109236.7</v>
      </c>
      <c r="E52" s="142">
        <v>0.86229810492347314</v>
      </c>
    </row>
    <row r="53" spans="1:5" x14ac:dyDescent="0.25">
      <c r="A53" s="141" t="s">
        <v>106</v>
      </c>
      <c r="B53" s="125" t="s">
        <v>185</v>
      </c>
      <c r="C53" s="133">
        <v>55639.4</v>
      </c>
      <c r="D53" s="133">
        <v>44192.3</v>
      </c>
      <c r="E53" s="142">
        <v>0.79426269873506905</v>
      </c>
    </row>
    <row r="54" spans="1:5" x14ac:dyDescent="0.25">
      <c r="A54" s="141" t="s">
        <v>106</v>
      </c>
      <c r="B54" s="125" t="s">
        <v>73</v>
      </c>
      <c r="C54" s="133">
        <v>71041.5</v>
      </c>
      <c r="D54" s="133">
        <v>65044.399999999994</v>
      </c>
      <c r="E54" s="142">
        <v>0.91558314506309679</v>
      </c>
    </row>
    <row r="55" spans="1:5" s="97" customFormat="1" ht="28.5" x14ac:dyDescent="0.25">
      <c r="A55" s="145" t="s">
        <v>301</v>
      </c>
      <c r="B55" s="125" t="s">
        <v>255</v>
      </c>
      <c r="C55" s="143">
        <v>30095.599999999999</v>
      </c>
      <c r="D55" s="133">
        <v>0</v>
      </c>
      <c r="E55" s="142">
        <v>0</v>
      </c>
    </row>
    <row r="56" spans="1:5" ht="19.5" customHeight="1" x14ac:dyDescent="0.25">
      <c r="A56" s="144" t="s">
        <v>260</v>
      </c>
      <c r="B56" s="125" t="s">
        <v>256</v>
      </c>
      <c r="C56" s="143">
        <v>30095.599999999999</v>
      </c>
      <c r="D56" s="133">
        <v>0</v>
      </c>
      <c r="E56" s="142">
        <v>0</v>
      </c>
    </row>
    <row r="57" spans="1:5" x14ac:dyDescent="0.25">
      <c r="A57" s="98" t="s">
        <v>107</v>
      </c>
      <c r="B57" s="150"/>
      <c r="C57" s="123">
        <v>-5282028.1000000015</v>
      </c>
      <c r="D57" s="123">
        <v>-1767804.1851699986</v>
      </c>
      <c r="E57" s="126"/>
    </row>
  </sheetData>
  <autoFilter ref="A6:E57"/>
  <customSheetViews>
    <customSheetView guid="{EC1DDABA-87E5-4CA0-BDFA-3176D5C21D42}" scale="90" showPageBreaks="1" fitToPage="1" printArea="1" showAutoFilter="1" view="pageBreakPreview">
      <selection activeCell="C7" sqref="C7"/>
      <pageMargins left="0.15748031496062992" right="0.19685039370078741" top="0.39370078740157483" bottom="0.31496062992125984" header="0.31496062992125984" footer="0.19685039370078741"/>
      <pageSetup paperSize="9" scale="86" fitToHeight="0" orientation="portrait" r:id="rId1"/>
      <autoFilter ref="A6:E57"/>
    </customSheetView>
    <customSheetView guid="{F8C4027D-D6CA-4157-8FAE-71E83CC44D4D}" scale="90" showPageBreaks="1" fitToPage="1" printArea="1" showAutoFilter="1" view="pageBreakPreview" topLeftCell="A361">
      <selection activeCell="K366" sqref="K366"/>
      <rowBreaks count="1" manualBreakCount="1">
        <brk id="37" max="15" man="1"/>
      </rowBreaks>
      <pageMargins left="0.15748031496062992" right="0.19685039370078741" top="0.39370078740157483" bottom="0.31496062992125984" header="0.31496062992125984" footer="0.19685039370078741"/>
      <pageSetup paperSize="9" scale="58" fitToHeight="0" orientation="portrait" r:id="rId2"/>
      <autoFilter ref="A6:P521"/>
    </customSheetView>
    <customSheetView guid="{B1E9D3A3-6A2B-4E76-A163-C3C5D3CBC4BC}" scale="70" showPageBreaks="1" fitToPage="1" printArea="1" filter="1" showAutoFilter="1" view="pageBreakPreview">
      <selection activeCell="I522" sqref="I522"/>
      <rowBreaks count="1" manualBreakCount="1">
        <brk id="37" max="15" man="1"/>
      </rowBreaks>
      <pageMargins left="0.15748031496062992" right="0.19685039370078741" top="0.39370078740157483" bottom="0.31496062992125984" header="0.31496062992125984" footer="0.19685039370078741"/>
      <pageSetup paperSize="9" scale="37" fitToHeight="0" orientation="portrait" r:id="rId3"/>
      <autoFilter ref="A6:X528">
        <filterColumn colId="5">
          <filters blank="1"/>
        </filterColumn>
      </autoFilter>
    </customSheetView>
    <customSheetView guid="{B358A58E-8635-4813-99A2-4F1FD4FD075C}" scale="90" showPageBreaks="1" fitToPage="1" printArea="1" showAutoFilter="1" view="pageBreakPreview" topLeftCell="A406">
      <selection activeCell="H415" sqref="H415"/>
      <rowBreaks count="1" manualBreakCount="1">
        <brk id="37" max="15" man="1"/>
      </rowBreaks>
      <pageMargins left="0.15748031496062992" right="0.19685039370078741" top="0.39370078740157483" bottom="0.31496062992125984" header="0.31496062992125984" footer="0.19685039370078741"/>
      <pageSetup paperSize="9" scale="37" fitToHeight="0" orientation="portrait" r:id="rId4"/>
      <autoFilter ref="A6:X522"/>
    </customSheetView>
    <customSheetView guid="{34FCE91F-37BB-4E1C-80D8-8DC0E1239857}" scale="90" showPageBreaks="1" fitToPage="1" printArea="1" filter="1" showAutoFilter="1" view="pageBreakPreview">
      <selection activeCell="G2" sqref="G2"/>
      <rowBreaks count="1" manualBreakCount="1">
        <brk id="37" max="15" man="1"/>
      </rowBreaks>
      <pageMargins left="0.15748031496062992" right="0.19685039370078741" top="0.39370078740157483" bottom="0.31496062992125984" header="0.31496062992125984" footer="0.19685039370078741"/>
      <pageSetup paperSize="9" scale="37" fitToHeight="0" orientation="portrait" r:id="rId5"/>
      <autoFilter ref="A6:X522">
        <filterColumn colId="5">
          <filters blank="1"/>
        </filterColumn>
      </autoFilter>
    </customSheetView>
    <customSheetView guid="{87167B54-14FD-40B4-B520-8ADAF9DCA900}" scale="90" showPageBreaks="1" fitToPage="1" printArea="1" showAutoFilter="1" view="pageBreakPreview">
      <selection activeCell="I520" sqref="I520"/>
      <rowBreaks count="1" manualBreakCount="1">
        <brk id="37" max="15" man="1"/>
      </rowBreaks>
      <pageMargins left="0.15748031496062992" right="0.19685039370078741" top="0.39370078740157483" bottom="0.31496062992125984" header="0.31496062992125984" footer="0.19685039370078741"/>
      <pageSetup paperSize="9" scale="37" fitToHeight="0" orientation="portrait" r:id="rId6"/>
      <autoFilter ref="A6:X528"/>
    </customSheetView>
    <customSheetView guid="{354784A5-404C-43C6-9215-508293194394}" scale="90" showPageBreaks="1" fitToPage="1" printArea="1" filter="1" showAutoFilter="1" view="pageBreakPreview">
      <selection activeCell="I525" sqref="I525"/>
      <rowBreaks count="1" manualBreakCount="1">
        <brk id="37" max="15" man="1"/>
      </rowBreaks>
      <pageMargins left="0.15748031496062992" right="0.19685039370078741" top="0.39370078740157483" bottom="0.31496062992125984" header="0.31496062992125984" footer="0.19685039370078741"/>
      <pageSetup paperSize="9" scale="58" fitToHeight="0" orientation="portrait" r:id="rId7"/>
      <autoFilter ref="A6:P521">
        <filterColumn colId="5">
          <filters blank="1"/>
        </filterColumn>
      </autoFilter>
    </customSheetView>
    <customSheetView guid="{8F1248FC-EA8E-4DC7-8B97-6406CD1514A9}" scale="90" showPageBreaks="1" fitToPage="1" printArea="1" filter="1" showAutoFilter="1" view="pageBreakPreview" topLeftCell="A414">
      <selection activeCell="H415" sqref="H415"/>
      <rowBreaks count="1" manualBreakCount="1">
        <brk id="37" max="15" man="1"/>
      </rowBreaks>
      <pageMargins left="0.15748031496062992" right="0.19685039370078741" top="0.39370078740157483" bottom="0.31496062992125984" header="0.31496062992125984" footer="0.19685039370078741"/>
      <pageSetup paperSize="9" scale="58" fitToHeight="0" orientation="portrait" r:id="rId8"/>
      <autoFilter ref="A6:P521">
        <filterColumn colId="5">
          <filters blank="1"/>
        </filterColumn>
      </autoFilter>
    </customSheetView>
    <customSheetView guid="{DE0F5E73-EF4C-476D-B6AE-BFEFF57E867A}" scale="90" showPageBreaks="1" fitToPage="1" printArea="1" filter="1" showAutoFilter="1" view="pageBreakPreview">
      <selection activeCell="I520" sqref="I520"/>
      <rowBreaks count="1" manualBreakCount="1">
        <brk id="37" max="15" man="1"/>
      </rowBreaks>
      <pageMargins left="0.15748031496062992" right="0.19685039370078741" top="0.39370078740157483" bottom="0.31496062992125984" header="0.31496062992125984" footer="0.19685039370078741"/>
      <pageSetup paperSize="9" scale="58" fitToHeight="0" orientation="portrait" r:id="rId9"/>
      <autoFilter ref="A6:P521">
        <filterColumn colId="5">
          <filters blank="1"/>
        </filterColumn>
      </autoFilter>
    </customSheetView>
  </customSheetViews>
  <mergeCells count="1">
    <mergeCell ref="A1:E1"/>
  </mergeCells>
  <pageMargins left="0.15748031496062992" right="0.19685039370078741" top="0.39370078740157483" bottom="0.31496062992125984" header="0.31496062992125984" footer="0.19685039370078741"/>
  <pageSetup paperSize="9" scale="86" fitToHeight="0" orientation="portrait"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4" tint="0.59999389629810485"/>
    <pageSetUpPr fitToPage="1"/>
  </sheetPr>
  <dimension ref="A1:C29"/>
  <sheetViews>
    <sheetView view="pageBreakPreview" zoomScaleNormal="100" zoomScaleSheetLayoutView="100" workbookViewId="0">
      <selection activeCell="A6" sqref="A6"/>
    </sheetView>
  </sheetViews>
  <sheetFormatPr defaultRowHeight="15" x14ac:dyDescent="0.25"/>
  <cols>
    <col min="1" max="1" width="60.28515625" style="12" customWidth="1"/>
    <col min="2" max="2" width="18.85546875" style="12" customWidth="1"/>
    <col min="3" max="3" width="18.5703125" style="12" customWidth="1"/>
    <col min="4" max="16384" width="9.140625" style="12"/>
  </cols>
  <sheetData>
    <row r="1" spans="1:3" ht="18.75" x14ac:dyDescent="0.25">
      <c r="A1" s="158" t="s">
        <v>112</v>
      </c>
      <c r="B1" s="158"/>
      <c r="C1" s="158"/>
    </row>
    <row r="3" spans="1:3" ht="49.5" customHeight="1" x14ac:dyDescent="0.25">
      <c r="A3" s="56" t="s">
        <v>0</v>
      </c>
      <c r="B3" s="56" t="s">
        <v>1</v>
      </c>
      <c r="C3" s="56" t="s">
        <v>2</v>
      </c>
    </row>
    <row r="4" spans="1:3" x14ac:dyDescent="0.25">
      <c r="A4" s="75">
        <v>1</v>
      </c>
      <c r="B4" s="75">
        <v>2</v>
      </c>
      <c r="C4" s="75">
        <v>3</v>
      </c>
    </row>
    <row r="5" spans="1:3" ht="31.5" x14ac:dyDescent="0.25">
      <c r="A5" s="76" t="s">
        <v>294</v>
      </c>
      <c r="B5" s="140">
        <v>5300987.5999999996</v>
      </c>
      <c r="C5" s="140">
        <v>1767804</v>
      </c>
    </row>
    <row r="6" spans="1:3" x14ac:dyDescent="0.25">
      <c r="A6" s="55" t="s">
        <v>113</v>
      </c>
      <c r="B6" s="127"/>
      <c r="C6" s="127"/>
    </row>
    <row r="7" spans="1:3" ht="28.5" x14ac:dyDescent="0.25">
      <c r="A7" s="77" t="s">
        <v>127</v>
      </c>
      <c r="B7" s="128">
        <v>5300987.5999999996</v>
      </c>
      <c r="C7" s="129">
        <v>1767804</v>
      </c>
    </row>
    <row r="8" spans="1:3" x14ac:dyDescent="0.25">
      <c r="A8" s="55" t="s">
        <v>114</v>
      </c>
      <c r="B8" s="130"/>
      <c r="C8" s="130"/>
    </row>
    <row r="9" spans="1:3" ht="28.5" x14ac:dyDescent="0.25">
      <c r="A9" s="77" t="s">
        <v>115</v>
      </c>
      <c r="B9" s="129">
        <v>1000000</v>
      </c>
      <c r="C9" s="129">
        <v>1000000</v>
      </c>
    </row>
    <row r="10" spans="1:3" ht="28.5" x14ac:dyDescent="0.25">
      <c r="A10" s="77" t="s">
        <v>116</v>
      </c>
      <c r="B10" s="129">
        <v>1000000</v>
      </c>
      <c r="C10" s="129">
        <v>1000000</v>
      </c>
    </row>
    <row r="11" spans="1:3" ht="30" x14ac:dyDescent="0.25">
      <c r="A11" s="78" t="s">
        <v>117</v>
      </c>
      <c r="B11" s="130">
        <v>1000000</v>
      </c>
      <c r="C11" s="130">
        <v>1000000</v>
      </c>
    </row>
    <row r="12" spans="1:3" ht="28.5" x14ac:dyDescent="0.25">
      <c r="A12" s="77" t="s">
        <v>161</v>
      </c>
      <c r="B12" s="129">
        <v>0</v>
      </c>
      <c r="C12" s="129">
        <v>0</v>
      </c>
    </row>
    <row r="13" spans="1:3" ht="30" x14ac:dyDescent="0.25">
      <c r="A13" s="78" t="s">
        <v>160</v>
      </c>
      <c r="B13" s="130">
        <v>0</v>
      </c>
      <c r="C13" s="130">
        <v>0</v>
      </c>
    </row>
    <row r="14" spans="1:3" ht="28.5" x14ac:dyDescent="0.25">
      <c r="A14" s="77" t="s">
        <v>305</v>
      </c>
      <c r="B14" s="129">
        <v>1000000</v>
      </c>
      <c r="C14" s="130">
        <v>0</v>
      </c>
    </row>
    <row r="15" spans="1:3" ht="42.75" x14ac:dyDescent="0.25">
      <c r="A15" s="77" t="s">
        <v>306</v>
      </c>
      <c r="B15" s="129">
        <v>1000000</v>
      </c>
      <c r="C15" s="130">
        <v>0</v>
      </c>
    </row>
    <row r="16" spans="1:3" ht="42.75" x14ac:dyDescent="0.25">
      <c r="A16" s="77" t="s">
        <v>307</v>
      </c>
      <c r="B16" s="129">
        <v>1000000</v>
      </c>
      <c r="C16" s="130">
        <v>0</v>
      </c>
    </row>
    <row r="17" spans="1:3" ht="45" x14ac:dyDescent="0.25">
      <c r="A17" s="78" t="s">
        <v>308</v>
      </c>
      <c r="B17" s="130">
        <v>1000000</v>
      </c>
      <c r="C17" s="130">
        <v>0</v>
      </c>
    </row>
    <row r="18" spans="1:3" ht="42.75" x14ac:dyDescent="0.25">
      <c r="A18" s="77" t="s">
        <v>309</v>
      </c>
      <c r="B18" s="130">
        <v>0</v>
      </c>
      <c r="C18" s="130">
        <v>0</v>
      </c>
    </row>
    <row r="19" spans="1:3" ht="45" x14ac:dyDescent="0.25">
      <c r="A19" s="78" t="s">
        <v>310</v>
      </c>
      <c r="B19" s="130">
        <v>0</v>
      </c>
      <c r="C19" s="130">
        <v>0</v>
      </c>
    </row>
    <row r="20" spans="1:3" ht="28.5" x14ac:dyDescent="0.25">
      <c r="A20" s="77" t="s">
        <v>118</v>
      </c>
      <c r="B20" s="129">
        <v>3300987.6</v>
      </c>
      <c r="C20" s="129">
        <v>767804</v>
      </c>
    </row>
    <row r="21" spans="1:3" x14ac:dyDescent="0.25">
      <c r="A21" s="77" t="s">
        <v>119</v>
      </c>
      <c r="B21" s="129">
        <v>-35173283.600000001</v>
      </c>
      <c r="C21" s="129">
        <v>-27578324</v>
      </c>
    </row>
    <row r="22" spans="1:3" x14ac:dyDescent="0.25">
      <c r="A22" s="78" t="s">
        <v>120</v>
      </c>
      <c r="B22" s="130">
        <v>-35173283.600000001</v>
      </c>
      <c r="C22" s="130">
        <v>-27578324</v>
      </c>
    </row>
    <row r="23" spans="1:3" x14ac:dyDescent="0.25">
      <c r="A23" s="78" t="s">
        <v>121</v>
      </c>
      <c r="B23" s="130">
        <v>-35173283.600000001</v>
      </c>
      <c r="C23" s="130">
        <v>-27578324</v>
      </c>
    </row>
    <row r="24" spans="1:3" ht="30" x14ac:dyDescent="0.25">
      <c r="A24" s="78" t="s">
        <v>122</v>
      </c>
      <c r="B24" s="130">
        <v>-35173283.600000001</v>
      </c>
      <c r="C24" s="130">
        <v>-27578324</v>
      </c>
    </row>
    <row r="25" spans="1:3" x14ac:dyDescent="0.25">
      <c r="A25" s="77" t="s">
        <v>123</v>
      </c>
      <c r="B25" s="129">
        <v>38682027</v>
      </c>
      <c r="C25" s="129">
        <v>28346128</v>
      </c>
    </row>
    <row r="26" spans="1:3" x14ac:dyDescent="0.25">
      <c r="A26" s="78" t="s">
        <v>124</v>
      </c>
      <c r="B26" s="130">
        <v>38682027</v>
      </c>
      <c r="C26" s="130">
        <v>28346128</v>
      </c>
    </row>
    <row r="27" spans="1:3" x14ac:dyDescent="0.25">
      <c r="A27" s="78" t="s">
        <v>125</v>
      </c>
      <c r="B27" s="130">
        <v>38682027</v>
      </c>
      <c r="C27" s="130">
        <v>28346128</v>
      </c>
    </row>
    <row r="28" spans="1:3" ht="30" x14ac:dyDescent="0.25">
      <c r="A28" s="78" t="s">
        <v>126</v>
      </c>
      <c r="B28" s="130">
        <v>38682027</v>
      </c>
      <c r="C28" s="130">
        <v>28346128</v>
      </c>
    </row>
    <row r="29" spans="1:3" x14ac:dyDescent="0.25">
      <c r="B29" s="79"/>
      <c r="C29" s="79"/>
    </row>
  </sheetData>
  <customSheetViews>
    <customSheetView guid="{EC1DDABA-87E5-4CA0-BDFA-3176D5C21D42}" showPageBreaks="1" fitToPage="1" printArea="1" view="pageBreakPreview">
      <selection activeCell="A6" sqref="A6"/>
      <pageMargins left="0.15748031496062992" right="0.19685039370078741" top="0.43307086614173229" bottom="0.39370078740157483" header="0.31496062992125984" footer="0.19685039370078741"/>
      <pageSetup paperSize="9" scale="98" orientation="portrait" r:id="rId1"/>
    </customSheetView>
    <customSheetView guid="{F8C4027D-D6CA-4157-8FAE-71E83CC44D4D}" showPageBreaks="1" fitToPage="1" printArea="1" view="pageBreakPreview" topLeftCell="A22">
      <selection activeCell="F29" sqref="F29"/>
      <pageMargins left="0.15748031496062992" right="0.19685039370078741" top="0.43307086614173229" bottom="0.39370078740157483" header="0.31496062992125984" footer="0.19685039370078741"/>
      <pageSetup paperSize="9" scale="78" orientation="portrait" r:id="rId2"/>
    </customSheetView>
    <customSheetView guid="{B1E9D3A3-6A2B-4E76-A163-C3C5D3CBC4BC}" showPageBreaks="1" fitToPage="1" printArea="1" view="pageBreakPreview" topLeftCell="B1">
      <selection activeCell="F11" sqref="F11"/>
      <pageMargins left="0.15748031496062992" right="0.19685039370078741" top="0.43307086614173229" bottom="0.39370078740157483" header="0.31496062992125984" footer="0.19685039370078741"/>
      <pageSetup paperSize="9" scale="62" orientation="portrait" r:id="rId3"/>
    </customSheetView>
    <customSheetView guid="{A4D09F0F-4C69-4056-BD3D-99C01656B021}" showPageBreaks="1" view="pageBreakPreview">
      <pane xSplit="1" ySplit="3" topLeftCell="B7" activePane="bottomRight" state="frozen"/>
      <selection pane="bottomRight" activeCell="D16" sqref="D16"/>
      <pageMargins left="0.15748031496062992" right="0.19685039370078741" top="0.43307086614173229" bottom="0.39370078740157483" header="0.31496062992125984" footer="0.19685039370078741"/>
      <pageSetup paperSize="9" scale="72" orientation="landscape" horizontalDpi="4294967293" r:id="rId4"/>
    </customSheetView>
    <customSheetView guid="{6943B490-3070-4625-8DEE-85B509FE6D1B}" showPageBreaks="1" view="pageBreakPreview">
      <pane xSplit="1" ySplit="3" topLeftCell="B4" activePane="bottomRight" state="frozen"/>
      <selection pane="bottomRight" activeCell="D7" sqref="D7"/>
      <pageMargins left="0.15748031496062992" right="0.19685039370078741" top="0.43307086614173229" bottom="0.39370078740157483" header="0.31496062992125984" footer="0.19685039370078741"/>
      <pageSetup paperSize="9" scale="72" orientation="landscape" horizontalDpi="4294967293" r:id="rId5"/>
    </customSheetView>
    <customSheetView guid="{B358A58E-8635-4813-99A2-4F1FD4FD075C}" scale="80" showPageBreaks="1" fitToPage="1" printArea="1" view="pageBreakPreview">
      <selection activeCell="E12" sqref="E12"/>
      <pageMargins left="0.15748031496062992" right="0.19685039370078741" top="0.43307086614173229" bottom="0.39370078740157483" header="0.31496062992125984" footer="0.19685039370078741"/>
      <pageSetup paperSize="9" scale="62" orientation="portrait" r:id="rId6"/>
    </customSheetView>
    <customSheetView guid="{34FCE91F-37BB-4E1C-80D8-8DC0E1239857}" showPageBreaks="1" fitToPage="1" printArea="1" view="pageBreakPreview" topLeftCell="B5">
      <selection activeCell="G5" sqref="G5"/>
      <pageMargins left="0.15748031496062992" right="0.19685039370078741" top="0.43307086614173229" bottom="0.39370078740157483" header="0.31496062992125984" footer="0.19685039370078741"/>
      <pageSetup paperSize="9" scale="62" orientation="portrait" r:id="rId7"/>
    </customSheetView>
    <customSheetView guid="{87167B54-14FD-40B4-B520-8ADAF9DCA900}" scale="80" showPageBreaks="1" fitToPage="1" printArea="1" view="pageBreakPreview">
      <selection activeCell="C7" sqref="C7"/>
      <pageMargins left="0.15748031496062992" right="0.19685039370078741" top="0.43307086614173229" bottom="0.39370078740157483" header="0.31496062992125984" footer="0.19685039370078741"/>
      <pageSetup paperSize="9" scale="62" orientation="portrait" r:id="rId8"/>
    </customSheetView>
    <customSheetView guid="{354784A5-404C-43C6-9215-508293194394}" scale="80" showPageBreaks="1" fitToPage="1" printArea="1" view="pageBreakPreview" topLeftCell="A13">
      <selection activeCell="I18" sqref="I18"/>
      <pageMargins left="0.15748031496062992" right="0.19685039370078741" top="0.43307086614173229" bottom="0.39370078740157483" header="0.31496062992125984" footer="0.19685039370078741"/>
      <pageSetup paperSize="9" scale="79" orientation="portrait" r:id="rId9"/>
    </customSheetView>
    <customSheetView guid="{8F1248FC-EA8E-4DC7-8B97-6406CD1514A9}" scale="80" showPageBreaks="1" fitToPage="1" printArea="1" view="pageBreakPreview" topLeftCell="A13">
      <selection activeCell="I18" sqref="I18"/>
      <pageMargins left="0.15748031496062992" right="0.19685039370078741" top="0.43307086614173229" bottom="0.39370078740157483" header="0.31496062992125984" footer="0.19685039370078741"/>
      <pageSetup paperSize="9" scale="79" orientation="portrait" r:id="rId10"/>
    </customSheetView>
    <customSheetView guid="{DE0F5E73-EF4C-476D-B6AE-BFEFF57E867A}" scale="80" showPageBreaks="1" fitToPage="1" printArea="1" view="pageBreakPreview" topLeftCell="A13">
      <selection activeCell="D27" sqref="D27"/>
      <pageMargins left="0.15748031496062992" right="0.19685039370078741" top="0.43307086614173229" bottom="0.39370078740157483" header="0.31496062992125984" footer="0.19685039370078741"/>
      <pageSetup paperSize="9" scale="78" orientation="portrait" r:id="rId11"/>
    </customSheetView>
  </customSheetViews>
  <mergeCells count="1">
    <mergeCell ref="A1:C1"/>
  </mergeCells>
  <pageMargins left="0.15748031496062992" right="0.19685039370078741" top="0.43307086614173229" bottom="0.39370078740157483" header="0.31496062992125984" footer="0.19685039370078741"/>
  <pageSetup paperSize="9" scale="98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P36"/>
  <sheetViews>
    <sheetView topLeftCell="A7" workbookViewId="0">
      <selection activeCell="G14" sqref="G14"/>
    </sheetView>
  </sheetViews>
  <sheetFormatPr defaultRowHeight="15" x14ac:dyDescent="0.25"/>
  <cols>
    <col min="1" max="1" width="6.140625" style="13" bestFit="1" customWidth="1"/>
    <col min="2" max="2" width="85.85546875" style="13" customWidth="1"/>
    <col min="3" max="3" width="16.28515625" style="13" customWidth="1"/>
    <col min="4" max="4" width="14.7109375" style="13" customWidth="1"/>
    <col min="5" max="5" width="16" style="13" customWidth="1"/>
    <col min="6" max="6" width="10.28515625" style="13" customWidth="1"/>
    <col min="7" max="7" width="15.5703125" style="13" customWidth="1"/>
    <col min="8" max="8" width="16.5703125" style="13" customWidth="1"/>
    <col min="9" max="9" width="17.5703125" style="13" customWidth="1"/>
    <col min="10" max="10" width="18.28515625" style="13" customWidth="1"/>
    <col min="11" max="11" width="15.140625" style="13" customWidth="1"/>
    <col min="12" max="12" width="21.7109375" style="13" customWidth="1"/>
    <col min="13" max="13" width="15.140625" style="13" bestFit="1" customWidth="1"/>
    <col min="14" max="14" width="7.85546875" style="13" customWidth="1"/>
    <col min="15" max="15" width="13.7109375" style="13" customWidth="1"/>
    <col min="16" max="16" width="6.42578125" style="13" customWidth="1"/>
    <col min="17" max="256" width="9.140625" style="13"/>
    <col min="257" max="257" width="6.140625" style="13" bestFit="1" customWidth="1"/>
    <col min="258" max="258" width="85.85546875" style="13" customWidth="1"/>
    <col min="259" max="259" width="16.28515625" style="13" customWidth="1"/>
    <col min="260" max="260" width="14.7109375" style="13" customWidth="1"/>
    <col min="261" max="261" width="16" style="13" customWidth="1"/>
    <col min="262" max="262" width="10.28515625" style="13" customWidth="1"/>
    <col min="263" max="263" width="15.5703125" style="13" customWidth="1"/>
    <col min="264" max="264" width="16.5703125" style="13" customWidth="1"/>
    <col min="265" max="265" width="17.5703125" style="13" customWidth="1"/>
    <col min="266" max="266" width="18.28515625" style="13" customWidth="1"/>
    <col min="267" max="267" width="15.140625" style="13" customWidth="1"/>
    <col min="268" max="268" width="21.7109375" style="13" customWidth="1"/>
    <col min="269" max="269" width="15.140625" style="13" bestFit="1" customWidth="1"/>
    <col min="270" max="270" width="7.85546875" style="13" customWidth="1"/>
    <col min="271" max="271" width="13.7109375" style="13" customWidth="1"/>
    <col min="272" max="272" width="6.42578125" style="13" customWidth="1"/>
    <col min="273" max="512" width="9.140625" style="13"/>
    <col min="513" max="513" width="6.140625" style="13" bestFit="1" customWidth="1"/>
    <col min="514" max="514" width="85.85546875" style="13" customWidth="1"/>
    <col min="515" max="515" width="16.28515625" style="13" customWidth="1"/>
    <col min="516" max="516" width="14.7109375" style="13" customWidth="1"/>
    <col min="517" max="517" width="16" style="13" customWidth="1"/>
    <col min="518" max="518" width="10.28515625" style="13" customWidth="1"/>
    <col min="519" max="519" width="15.5703125" style="13" customWidth="1"/>
    <col min="520" max="520" width="16.5703125" style="13" customWidth="1"/>
    <col min="521" max="521" width="17.5703125" style="13" customWidth="1"/>
    <col min="522" max="522" width="18.28515625" style="13" customWidth="1"/>
    <col min="523" max="523" width="15.140625" style="13" customWidth="1"/>
    <col min="524" max="524" width="21.7109375" style="13" customWidth="1"/>
    <col min="525" max="525" width="15.140625" style="13" bestFit="1" customWidth="1"/>
    <col min="526" max="526" width="7.85546875" style="13" customWidth="1"/>
    <col min="527" max="527" width="13.7109375" style="13" customWidth="1"/>
    <col min="528" max="528" width="6.42578125" style="13" customWidth="1"/>
    <col min="529" max="768" width="9.140625" style="13"/>
    <col min="769" max="769" width="6.140625" style="13" bestFit="1" customWidth="1"/>
    <col min="770" max="770" width="85.85546875" style="13" customWidth="1"/>
    <col min="771" max="771" width="16.28515625" style="13" customWidth="1"/>
    <col min="772" max="772" width="14.7109375" style="13" customWidth="1"/>
    <col min="773" max="773" width="16" style="13" customWidth="1"/>
    <col min="774" max="774" width="10.28515625" style="13" customWidth="1"/>
    <col min="775" max="775" width="15.5703125" style="13" customWidth="1"/>
    <col min="776" max="776" width="16.5703125" style="13" customWidth="1"/>
    <col min="777" max="777" width="17.5703125" style="13" customWidth="1"/>
    <col min="778" max="778" width="18.28515625" style="13" customWidth="1"/>
    <col min="779" max="779" width="15.140625" style="13" customWidth="1"/>
    <col min="780" max="780" width="21.7109375" style="13" customWidth="1"/>
    <col min="781" max="781" width="15.140625" style="13" bestFit="1" customWidth="1"/>
    <col min="782" max="782" width="7.85546875" style="13" customWidth="1"/>
    <col min="783" max="783" width="13.7109375" style="13" customWidth="1"/>
    <col min="784" max="784" width="6.42578125" style="13" customWidth="1"/>
    <col min="785" max="1024" width="9.140625" style="13"/>
    <col min="1025" max="1025" width="6.140625" style="13" bestFit="1" customWidth="1"/>
    <col min="1026" max="1026" width="85.85546875" style="13" customWidth="1"/>
    <col min="1027" max="1027" width="16.28515625" style="13" customWidth="1"/>
    <col min="1028" max="1028" width="14.7109375" style="13" customWidth="1"/>
    <col min="1029" max="1029" width="16" style="13" customWidth="1"/>
    <col min="1030" max="1030" width="10.28515625" style="13" customWidth="1"/>
    <col min="1031" max="1031" width="15.5703125" style="13" customWidth="1"/>
    <col min="1032" max="1032" width="16.5703125" style="13" customWidth="1"/>
    <col min="1033" max="1033" width="17.5703125" style="13" customWidth="1"/>
    <col min="1034" max="1034" width="18.28515625" style="13" customWidth="1"/>
    <col min="1035" max="1035" width="15.140625" style="13" customWidth="1"/>
    <col min="1036" max="1036" width="21.7109375" style="13" customWidth="1"/>
    <col min="1037" max="1037" width="15.140625" style="13" bestFit="1" customWidth="1"/>
    <col min="1038" max="1038" width="7.85546875" style="13" customWidth="1"/>
    <col min="1039" max="1039" width="13.7109375" style="13" customWidth="1"/>
    <col min="1040" max="1040" width="6.42578125" style="13" customWidth="1"/>
    <col min="1041" max="1280" width="9.140625" style="13"/>
    <col min="1281" max="1281" width="6.140625" style="13" bestFit="1" customWidth="1"/>
    <col min="1282" max="1282" width="85.85546875" style="13" customWidth="1"/>
    <col min="1283" max="1283" width="16.28515625" style="13" customWidth="1"/>
    <col min="1284" max="1284" width="14.7109375" style="13" customWidth="1"/>
    <col min="1285" max="1285" width="16" style="13" customWidth="1"/>
    <col min="1286" max="1286" width="10.28515625" style="13" customWidth="1"/>
    <col min="1287" max="1287" width="15.5703125" style="13" customWidth="1"/>
    <col min="1288" max="1288" width="16.5703125" style="13" customWidth="1"/>
    <col min="1289" max="1289" width="17.5703125" style="13" customWidth="1"/>
    <col min="1290" max="1290" width="18.28515625" style="13" customWidth="1"/>
    <col min="1291" max="1291" width="15.140625" style="13" customWidth="1"/>
    <col min="1292" max="1292" width="21.7109375" style="13" customWidth="1"/>
    <col min="1293" max="1293" width="15.140625" style="13" bestFit="1" customWidth="1"/>
    <col min="1294" max="1294" width="7.85546875" style="13" customWidth="1"/>
    <col min="1295" max="1295" width="13.7109375" style="13" customWidth="1"/>
    <col min="1296" max="1296" width="6.42578125" style="13" customWidth="1"/>
    <col min="1297" max="1536" width="9.140625" style="13"/>
    <col min="1537" max="1537" width="6.140625" style="13" bestFit="1" customWidth="1"/>
    <col min="1538" max="1538" width="85.85546875" style="13" customWidth="1"/>
    <col min="1539" max="1539" width="16.28515625" style="13" customWidth="1"/>
    <col min="1540" max="1540" width="14.7109375" style="13" customWidth="1"/>
    <col min="1541" max="1541" width="16" style="13" customWidth="1"/>
    <col min="1542" max="1542" width="10.28515625" style="13" customWidth="1"/>
    <col min="1543" max="1543" width="15.5703125" style="13" customWidth="1"/>
    <col min="1544" max="1544" width="16.5703125" style="13" customWidth="1"/>
    <col min="1545" max="1545" width="17.5703125" style="13" customWidth="1"/>
    <col min="1546" max="1546" width="18.28515625" style="13" customWidth="1"/>
    <col min="1547" max="1547" width="15.140625" style="13" customWidth="1"/>
    <col min="1548" max="1548" width="21.7109375" style="13" customWidth="1"/>
    <col min="1549" max="1549" width="15.140625" style="13" bestFit="1" customWidth="1"/>
    <col min="1550" max="1550" width="7.85546875" style="13" customWidth="1"/>
    <col min="1551" max="1551" width="13.7109375" style="13" customWidth="1"/>
    <col min="1552" max="1552" width="6.42578125" style="13" customWidth="1"/>
    <col min="1553" max="1792" width="9.140625" style="13"/>
    <col min="1793" max="1793" width="6.140625" style="13" bestFit="1" customWidth="1"/>
    <col min="1794" max="1794" width="85.85546875" style="13" customWidth="1"/>
    <col min="1795" max="1795" width="16.28515625" style="13" customWidth="1"/>
    <col min="1796" max="1796" width="14.7109375" style="13" customWidth="1"/>
    <col min="1797" max="1797" width="16" style="13" customWidth="1"/>
    <col min="1798" max="1798" width="10.28515625" style="13" customWidth="1"/>
    <col min="1799" max="1799" width="15.5703125" style="13" customWidth="1"/>
    <col min="1800" max="1800" width="16.5703125" style="13" customWidth="1"/>
    <col min="1801" max="1801" width="17.5703125" style="13" customWidth="1"/>
    <col min="1802" max="1802" width="18.28515625" style="13" customWidth="1"/>
    <col min="1803" max="1803" width="15.140625" style="13" customWidth="1"/>
    <col min="1804" max="1804" width="21.7109375" style="13" customWidth="1"/>
    <col min="1805" max="1805" width="15.140625" style="13" bestFit="1" customWidth="1"/>
    <col min="1806" max="1806" width="7.85546875" style="13" customWidth="1"/>
    <col min="1807" max="1807" width="13.7109375" style="13" customWidth="1"/>
    <col min="1808" max="1808" width="6.42578125" style="13" customWidth="1"/>
    <col min="1809" max="2048" width="9.140625" style="13"/>
    <col min="2049" max="2049" width="6.140625" style="13" bestFit="1" customWidth="1"/>
    <col min="2050" max="2050" width="85.85546875" style="13" customWidth="1"/>
    <col min="2051" max="2051" width="16.28515625" style="13" customWidth="1"/>
    <col min="2052" max="2052" width="14.7109375" style="13" customWidth="1"/>
    <col min="2053" max="2053" width="16" style="13" customWidth="1"/>
    <col min="2054" max="2054" width="10.28515625" style="13" customWidth="1"/>
    <col min="2055" max="2055" width="15.5703125" style="13" customWidth="1"/>
    <col min="2056" max="2056" width="16.5703125" style="13" customWidth="1"/>
    <col min="2057" max="2057" width="17.5703125" style="13" customWidth="1"/>
    <col min="2058" max="2058" width="18.28515625" style="13" customWidth="1"/>
    <col min="2059" max="2059" width="15.140625" style="13" customWidth="1"/>
    <col min="2060" max="2060" width="21.7109375" style="13" customWidth="1"/>
    <col min="2061" max="2061" width="15.140625" style="13" bestFit="1" customWidth="1"/>
    <col min="2062" max="2062" width="7.85546875" style="13" customWidth="1"/>
    <col min="2063" max="2063" width="13.7109375" style="13" customWidth="1"/>
    <col min="2064" max="2064" width="6.42578125" style="13" customWidth="1"/>
    <col min="2065" max="2304" width="9.140625" style="13"/>
    <col min="2305" max="2305" width="6.140625" style="13" bestFit="1" customWidth="1"/>
    <col min="2306" max="2306" width="85.85546875" style="13" customWidth="1"/>
    <col min="2307" max="2307" width="16.28515625" style="13" customWidth="1"/>
    <col min="2308" max="2308" width="14.7109375" style="13" customWidth="1"/>
    <col min="2309" max="2309" width="16" style="13" customWidth="1"/>
    <col min="2310" max="2310" width="10.28515625" style="13" customWidth="1"/>
    <col min="2311" max="2311" width="15.5703125" style="13" customWidth="1"/>
    <col min="2312" max="2312" width="16.5703125" style="13" customWidth="1"/>
    <col min="2313" max="2313" width="17.5703125" style="13" customWidth="1"/>
    <col min="2314" max="2314" width="18.28515625" style="13" customWidth="1"/>
    <col min="2315" max="2315" width="15.140625" style="13" customWidth="1"/>
    <col min="2316" max="2316" width="21.7109375" style="13" customWidth="1"/>
    <col min="2317" max="2317" width="15.140625" style="13" bestFit="1" customWidth="1"/>
    <col min="2318" max="2318" width="7.85546875" style="13" customWidth="1"/>
    <col min="2319" max="2319" width="13.7109375" style="13" customWidth="1"/>
    <col min="2320" max="2320" width="6.42578125" style="13" customWidth="1"/>
    <col min="2321" max="2560" width="9.140625" style="13"/>
    <col min="2561" max="2561" width="6.140625" style="13" bestFit="1" customWidth="1"/>
    <col min="2562" max="2562" width="85.85546875" style="13" customWidth="1"/>
    <col min="2563" max="2563" width="16.28515625" style="13" customWidth="1"/>
    <col min="2564" max="2564" width="14.7109375" style="13" customWidth="1"/>
    <col min="2565" max="2565" width="16" style="13" customWidth="1"/>
    <col min="2566" max="2566" width="10.28515625" style="13" customWidth="1"/>
    <col min="2567" max="2567" width="15.5703125" style="13" customWidth="1"/>
    <col min="2568" max="2568" width="16.5703125" style="13" customWidth="1"/>
    <col min="2569" max="2569" width="17.5703125" style="13" customWidth="1"/>
    <col min="2570" max="2570" width="18.28515625" style="13" customWidth="1"/>
    <col min="2571" max="2571" width="15.140625" style="13" customWidth="1"/>
    <col min="2572" max="2572" width="21.7109375" style="13" customWidth="1"/>
    <col min="2573" max="2573" width="15.140625" style="13" bestFit="1" customWidth="1"/>
    <col min="2574" max="2574" width="7.85546875" style="13" customWidth="1"/>
    <col min="2575" max="2575" width="13.7109375" style="13" customWidth="1"/>
    <col min="2576" max="2576" width="6.42578125" style="13" customWidth="1"/>
    <col min="2577" max="2816" width="9.140625" style="13"/>
    <col min="2817" max="2817" width="6.140625" style="13" bestFit="1" customWidth="1"/>
    <col min="2818" max="2818" width="85.85546875" style="13" customWidth="1"/>
    <col min="2819" max="2819" width="16.28515625" style="13" customWidth="1"/>
    <col min="2820" max="2820" width="14.7109375" style="13" customWidth="1"/>
    <col min="2821" max="2821" width="16" style="13" customWidth="1"/>
    <col min="2822" max="2822" width="10.28515625" style="13" customWidth="1"/>
    <col min="2823" max="2823" width="15.5703125" style="13" customWidth="1"/>
    <col min="2824" max="2824" width="16.5703125" style="13" customWidth="1"/>
    <col min="2825" max="2825" width="17.5703125" style="13" customWidth="1"/>
    <col min="2826" max="2826" width="18.28515625" style="13" customWidth="1"/>
    <col min="2827" max="2827" width="15.140625" style="13" customWidth="1"/>
    <col min="2828" max="2828" width="21.7109375" style="13" customWidth="1"/>
    <col min="2829" max="2829" width="15.140625" style="13" bestFit="1" customWidth="1"/>
    <col min="2830" max="2830" width="7.85546875" style="13" customWidth="1"/>
    <col min="2831" max="2831" width="13.7109375" style="13" customWidth="1"/>
    <col min="2832" max="2832" width="6.42578125" style="13" customWidth="1"/>
    <col min="2833" max="3072" width="9.140625" style="13"/>
    <col min="3073" max="3073" width="6.140625" style="13" bestFit="1" customWidth="1"/>
    <col min="3074" max="3074" width="85.85546875" style="13" customWidth="1"/>
    <col min="3075" max="3075" width="16.28515625" style="13" customWidth="1"/>
    <col min="3076" max="3076" width="14.7109375" style="13" customWidth="1"/>
    <col min="3077" max="3077" width="16" style="13" customWidth="1"/>
    <col min="3078" max="3078" width="10.28515625" style="13" customWidth="1"/>
    <col min="3079" max="3079" width="15.5703125" style="13" customWidth="1"/>
    <col min="3080" max="3080" width="16.5703125" style="13" customWidth="1"/>
    <col min="3081" max="3081" width="17.5703125" style="13" customWidth="1"/>
    <col min="3082" max="3082" width="18.28515625" style="13" customWidth="1"/>
    <col min="3083" max="3083" width="15.140625" style="13" customWidth="1"/>
    <col min="3084" max="3084" width="21.7109375" style="13" customWidth="1"/>
    <col min="3085" max="3085" width="15.140625" style="13" bestFit="1" customWidth="1"/>
    <col min="3086" max="3086" width="7.85546875" style="13" customWidth="1"/>
    <col min="3087" max="3087" width="13.7109375" style="13" customWidth="1"/>
    <col min="3088" max="3088" width="6.42578125" style="13" customWidth="1"/>
    <col min="3089" max="3328" width="9.140625" style="13"/>
    <col min="3329" max="3329" width="6.140625" style="13" bestFit="1" customWidth="1"/>
    <col min="3330" max="3330" width="85.85546875" style="13" customWidth="1"/>
    <col min="3331" max="3331" width="16.28515625" style="13" customWidth="1"/>
    <col min="3332" max="3332" width="14.7109375" style="13" customWidth="1"/>
    <col min="3333" max="3333" width="16" style="13" customWidth="1"/>
    <col min="3334" max="3334" width="10.28515625" style="13" customWidth="1"/>
    <col min="3335" max="3335" width="15.5703125" style="13" customWidth="1"/>
    <col min="3336" max="3336" width="16.5703125" style="13" customWidth="1"/>
    <col min="3337" max="3337" width="17.5703125" style="13" customWidth="1"/>
    <col min="3338" max="3338" width="18.28515625" style="13" customWidth="1"/>
    <col min="3339" max="3339" width="15.140625" style="13" customWidth="1"/>
    <col min="3340" max="3340" width="21.7109375" style="13" customWidth="1"/>
    <col min="3341" max="3341" width="15.140625" style="13" bestFit="1" customWidth="1"/>
    <col min="3342" max="3342" width="7.85546875" style="13" customWidth="1"/>
    <col min="3343" max="3343" width="13.7109375" style="13" customWidth="1"/>
    <col min="3344" max="3344" width="6.42578125" style="13" customWidth="1"/>
    <col min="3345" max="3584" width="9.140625" style="13"/>
    <col min="3585" max="3585" width="6.140625" style="13" bestFit="1" customWidth="1"/>
    <col min="3586" max="3586" width="85.85546875" style="13" customWidth="1"/>
    <col min="3587" max="3587" width="16.28515625" style="13" customWidth="1"/>
    <col min="3588" max="3588" width="14.7109375" style="13" customWidth="1"/>
    <col min="3589" max="3589" width="16" style="13" customWidth="1"/>
    <col min="3590" max="3590" width="10.28515625" style="13" customWidth="1"/>
    <col min="3591" max="3591" width="15.5703125" style="13" customWidth="1"/>
    <col min="3592" max="3592" width="16.5703125" style="13" customWidth="1"/>
    <col min="3593" max="3593" width="17.5703125" style="13" customWidth="1"/>
    <col min="3594" max="3594" width="18.28515625" style="13" customWidth="1"/>
    <col min="3595" max="3595" width="15.140625" style="13" customWidth="1"/>
    <col min="3596" max="3596" width="21.7109375" style="13" customWidth="1"/>
    <col min="3597" max="3597" width="15.140625" style="13" bestFit="1" customWidth="1"/>
    <col min="3598" max="3598" width="7.85546875" style="13" customWidth="1"/>
    <col min="3599" max="3599" width="13.7109375" style="13" customWidth="1"/>
    <col min="3600" max="3600" width="6.42578125" style="13" customWidth="1"/>
    <col min="3601" max="3840" width="9.140625" style="13"/>
    <col min="3841" max="3841" width="6.140625" style="13" bestFit="1" customWidth="1"/>
    <col min="3842" max="3842" width="85.85546875" style="13" customWidth="1"/>
    <col min="3843" max="3843" width="16.28515625" style="13" customWidth="1"/>
    <col min="3844" max="3844" width="14.7109375" style="13" customWidth="1"/>
    <col min="3845" max="3845" width="16" style="13" customWidth="1"/>
    <col min="3846" max="3846" width="10.28515625" style="13" customWidth="1"/>
    <col min="3847" max="3847" width="15.5703125" style="13" customWidth="1"/>
    <col min="3848" max="3848" width="16.5703125" style="13" customWidth="1"/>
    <col min="3849" max="3849" width="17.5703125" style="13" customWidth="1"/>
    <col min="3850" max="3850" width="18.28515625" style="13" customWidth="1"/>
    <col min="3851" max="3851" width="15.140625" style="13" customWidth="1"/>
    <col min="3852" max="3852" width="21.7109375" style="13" customWidth="1"/>
    <col min="3853" max="3853" width="15.140625" style="13" bestFit="1" customWidth="1"/>
    <col min="3854" max="3854" width="7.85546875" style="13" customWidth="1"/>
    <col min="3855" max="3855" width="13.7109375" style="13" customWidth="1"/>
    <col min="3856" max="3856" width="6.42578125" style="13" customWidth="1"/>
    <col min="3857" max="4096" width="9.140625" style="13"/>
    <col min="4097" max="4097" width="6.140625" style="13" bestFit="1" customWidth="1"/>
    <col min="4098" max="4098" width="85.85546875" style="13" customWidth="1"/>
    <col min="4099" max="4099" width="16.28515625" style="13" customWidth="1"/>
    <col min="4100" max="4100" width="14.7109375" style="13" customWidth="1"/>
    <col min="4101" max="4101" width="16" style="13" customWidth="1"/>
    <col min="4102" max="4102" width="10.28515625" style="13" customWidth="1"/>
    <col min="4103" max="4103" width="15.5703125" style="13" customWidth="1"/>
    <col min="4104" max="4104" width="16.5703125" style="13" customWidth="1"/>
    <col min="4105" max="4105" width="17.5703125" style="13" customWidth="1"/>
    <col min="4106" max="4106" width="18.28515625" style="13" customWidth="1"/>
    <col min="4107" max="4107" width="15.140625" style="13" customWidth="1"/>
    <col min="4108" max="4108" width="21.7109375" style="13" customWidth="1"/>
    <col min="4109" max="4109" width="15.140625" style="13" bestFit="1" customWidth="1"/>
    <col min="4110" max="4110" width="7.85546875" style="13" customWidth="1"/>
    <col min="4111" max="4111" width="13.7109375" style="13" customWidth="1"/>
    <col min="4112" max="4112" width="6.42578125" style="13" customWidth="1"/>
    <col min="4113" max="4352" width="9.140625" style="13"/>
    <col min="4353" max="4353" width="6.140625" style="13" bestFit="1" customWidth="1"/>
    <col min="4354" max="4354" width="85.85546875" style="13" customWidth="1"/>
    <col min="4355" max="4355" width="16.28515625" style="13" customWidth="1"/>
    <col min="4356" max="4356" width="14.7109375" style="13" customWidth="1"/>
    <col min="4357" max="4357" width="16" style="13" customWidth="1"/>
    <col min="4358" max="4358" width="10.28515625" style="13" customWidth="1"/>
    <col min="4359" max="4359" width="15.5703125" style="13" customWidth="1"/>
    <col min="4360" max="4360" width="16.5703125" style="13" customWidth="1"/>
    <col min="4361" max="4361" width="17.5703125" style="13" customWidth="1"/>
    <col min="4362" max="4362" width="18.28515625" style="13" customWidth="1"/>
    <col min="4363" max="4363" width="15.140625" style="13" customWidth="1"/>
    <col min="4364" max="4364" width="21.7109375" style="13" customWidth="1"/>
    <col min="4365" max="4365" width="15.140625" style="13" bestFit="1" customWidth="1"/>
    <col min="4366" max="4366" width="7.85546875" style="13" customWidth="1"/>
    <col min="4367" max="4367" width="13.7109375" style="13" customWidth="1"/>
    <col min="4368" max="4368" width="6.42578125" style="13" customWidth="1"/>
    <col min="4369" max="4608" width="9.140625" style="13"/>
    <col min="4609" max="4609" width="6.140625" style="13" bestFit="1" customWidth="1"/>
    <col min="4610" max="4610" width="85.85546875" style="13" customWidth="1"/>
    <col min="4611" max="4611" width="16.28515625" style="13" customWidth="1"/>
    <col min="4612" max="4612" width="14.7109375" style="13" customWidth="1"/>
    <col min="4613" max="4613" width="16" style="13" customWidth="1"/>
    <col min="4614" max="4614" width="10.28515625" style="13" customWidth="1"/>
    <col min="4615" max="4615" width="15.5703125" style="13" customWidth="1"/>
    <col min="4616" max="4616" width="16.5703125" style="13" customWidth="1"/>
    <col min="4617" max="4617" width="17.5703125" style="13" customWidth="1"/>
    <col min="4618" max="4618" width="18.28515625" style="13" customWidth="1"/>
    <col min="4619" max="4619" width="15.140625" style="13" customWidth="1"/>
    <col min="4620" max="4620" width="21.7109375" style="13" customWidth="1"/>
    <col min="4621" max="4621" width="15.140625" style="13" bestFit="1" customWidth="1"/>
    <col min="4622" max="4622" width="7.85546875" style="13" customWidth="1"/>
    <col min="4623" max="4623" width="13.7109375" style="13" customWidth="1"/>
    <col min="4624" max="4624" width="6.42578125" style="13" customWidth="1"/>
    <col min="4625" max="4864" width="9.140625" style="13"/>
    <col min="4865" max="4865" width="6.140625" style="13" bestFit="1" customWidth="1"/>
    <col min="4866" max="4866" width="85.85546875" style="13" customWidth="1"/>
    <col min="4867" max="4867" width="16.28515625" style="13" customWidth="1"/>
    <col min="4868" max="4868" width="14.7109375" style="13" customWidth="1"/>
    <col min="4869" max="4869" width="16" style="13" customWidth="1"/>
    <col min="4870" max="4870" width="10.28515625" style="13" customWidth="1"/>
    <col min="4871" max="4871" width="15.5703125" style="13" customWidth="1"/>
    <col min="4872" max="4872" width="16.5703125" style="13" customWidth="1"/>
    <col min="4873" max="4873" width="17.5703125" style="13" customWidth="1"/>
    <col min="4874" max="4874" width="18.28515625" style="13" customWidth="1"/>
    <col min="4875" max="4875" width="15.140625" style="13" customWidth="1"/>
    <col min="4876" max="4876" width="21.7109375" style="13" customWidth="1"/>
    <col min="4877" max="4877" width="15.140625" style="13" bestFit="1" customWidth="1"/>
    <col min="4878" max="4878" width="7.85546875" style="13" customWidth="1"/>
    <col min="4879" max="4879" width="13.7109375" style="13" customWidth="1"/>
    <col min="4880" max="4880" width="6.42578125" style="13" customWidth="1"/>
    <col min="4881" max="5120" width="9.140625" style="13"/>
    <col min="5121" max="5121" width="6.140625" style="13" bestFit="1" customWidth="1"/>
    <col min="5122" max="5122" width="85.85546875" style="13" customWidth="1"/>
    <col min="5123" max="5123" width="16.28515625" style="13" customWidth="1"/>
    <col min="5124" max="5124" width="14.7109375" style="13" customWidth="1"/>
    <col min="5125" max="5125" width="16" style="13" customWidth="1"/>
    <col min="5126" max="5126" width="10.28515625" style="13" customWidth="1"/>
    <col min="5127" max="5127" width="15.5703125" style="13" customWidth="1"/>
    <col min="5128" max="5128" width="16.5703125" style="13" customWidth="1"/>
    <col min="5129" max="5129" width="17.5703125" style="13" customWidth="1"/>
    <col min="5130" max="5130" width="18.28515625" style="13" customWidth="1"/>
    <col min="5131" max="5131" width="15.140625" style="13" customWidth="1"/>
    <col min="5132" max="5132" width="21.7109375" style="13" customWidth="1"/>
    <col min="5133" max="5133" width="15.140625" style="13" bestFit="1" customWidth="1"/>
    <col min="5134" max="5134" width="7.85546875" style="13" customWidth="1"/>
    <col min="5135" max="5135" width="13.7109375" style="13" customWidth="1"/>
    <col min="5136" max="5136" width="6.42578125" style="13" customWidth="1"/>
    <col min="5137" max="5376" width="9.140625" style="13"/>
    <col min="5377" max="5377" width="6.140625" style="13" bestFit="1" customWidth="1"/>
    <col min="5378" max="5378" width="85.85546875" style="13" customWidth="1"/>
    <col min="5379" max="5379" width="16.28515625" style="13" customWidth="1"/>
    <col min="5380" max="5380" width="14.7109375" style="13" customWidth="1"/>
    <col min="5381" max="5381" width="16" style="13" customWidth="1"/>
    <col min="5382" max="5382" width="10.28515625" style="13" customWidth="1"/>
    <col min="5383" max="5383" width="15.5703125" style="13" customWidth="1"/>
    <col min="5384" max="5384" width="16.5703125" style="13" customWidth="1"/>
    <col min="5385" max="5385" width="17.5703125" style="13" customWidth="1"/>
    <col min="5386" max="5386" width="18.28515625" style="13" customWidth="1"/>
    <col min="5387" max="5387" width="15.140625" style="13" customWidth="1"/>
    <col min="5388" max="5388" width="21.7109375" style="13" customWidth="1"/>
    <col min="5389" max="5389" width="15.140625" style="13" bestFit="1" customWidth="1"/>
    <col min="5390" max="5390" width="7.85546875" style="13" customWidth="1"/>
    <col min="5391" max="5391" width="13.7109375" style="13" customWidth="1"/>
    <col min="5392" max="5392" width="6.42578125" style="13" customWidth="1"/>
    <col min="5393" max="5632" width="9.140625" style="13"/>
    <col min="5633" max="5633" width="6.140625" style="13" bestFit="1" customWidth="1"/>
    <col min="5634" max="5634" width="85.85546875" style="13" customWidth="1"/>
    <col min="5635" max="5635" width="16.28515625" style="13" customWidth="1"/>
    <col min="5636" max="5636" width="14.7109375" style="13" customWidth="1"/>
    <col min="5637" max="5637" width="16" style="13" customWidth="1"/>
    <col min="5638" max="5638" width="10.28515625" style="13" customWidth="1"/>
    <col min="5639" max="5639" width="15.5703125" style="13" customWidth="1"/>
    <col min="5640" max="5640" width="16.5703125" style="13" customWidth="1"/>
    <col min="5641" max="5641" width="17.5703125" style="13" customWidth="1"/>
    <col min="5642" max="5642" width="18.28515625" style="13" customWidth="1"/>
    <col min="5643" max="5643" width="15.140625" style="13" customWidth="1"/>
    <col min="5644" max="5644" width="21.7109375" style="13" customWidth="1"/>
    <col min="5645" max="5645" width="15.140625" style="13" bestFit="1" customWidth="1"/>
    <col min="5646" max="5646" width="7.85546875" style="13" customWidth="1"/>
    <col min="5647" max="5647" width="13.7109375" style="13" customWidth="1"/>
    <col min="5648" max="5648" width="6.42578125" style="13" customWidth="1"/>
    <col min="5649" max="5888" width="9.140625" style="13"/>
    <col min="5889" max="5889" width="6.140625" style="13" bestFit="1" customWidth="1"/>
    <col min="5890" max="5890" width="85.85546875" style="13" customWidth="1"/>
    <col min="5891" max="5891" width="16.28515625" style="13" customWidth="1"/>
    <col min="5892" max="5892" width="14.7109375" style="13" customWidth="1"/>
    <col min="5893" max="5893" width="16" style="13" customWidth="1"/>
    <col min="5894" max="5894" width="10.28515625" style="13" customWidth="1"/>
    <col min="5895" max="5895" width="15.5703125" style="13" customWidth="1"/>
    <col min="5896" max="5896" width="16.5703125" style="13" customWidth="1"/>
    <col min="5897" max="5897" width="17.5703125" style="13" customWidth="1"/>
    <col min="5898" max="5898" width="18.28515625" style="13" customWidth="1"/>
    <col min="5899" max="5899" width="15.140625" style="13" customWidth="1"/>
    <col min="5900" max="5900" width="21.7109375" style="13" customWidth="1"/>
    <col min="5901" max="5901" width="15.140625" style="13" bestFit="1" customWidth="1"/>
    <col min="5902" max="5902" width="7.85546875" style="13" customWidth="1"/>
    <col min="5903" max="5903" width="13.7109375" style="13" customWidth="1"/>
    <col min="5904" max="5904" width="6.42578125" style="13" customWidth="1"/>
    <col min="5905" max="6144" width="9.140625" style="13"/>
    <col min="6145" max="6145" width="6.140625" style="13" bestFit="1" customWidth="1"/>
    <col min="6146" max="6146" width="85.85546875" style="13" customWidth="1"/>
    <col min="6147" max="6147" width="16.28515625" style="13" customWidth="1"/>
    <col min="6148" max="6148" width="14.7109375" style="13" customWidth="1"/>
    <col min="6149" max="6149" width="16" style="13" customWidth="1"/>
    <col min="6150" max="6150" width="10.28515625" style="13" customWidth="1"/>
    <col min="6151" max="6151" width="15.5703125" style="13" customWidth="1"/>
    <col min="6152" max="6152" width="16.5703125" style="13" customWidth="1"/>
    <col min="6153" max="6153" width="17.5703125" style="13" customWidth="1"/>
    <col min="6154" max="6154" width="18.28515625" style="13" customWidth="1"/>
    <col min="6155" max="6155" width="15.140625" style="13" customWidth="1"/>
    <col min="6156" max="6156" width="21.7109375" style="13" customWidth="1"/>
    <col min="6157" max="6157" width="15.140625" style="13" bestFit="1" customWidth="1"/>
    <col min="6158" max="6158" width="7.85546875" style="13" customWidth="1"/>
    <col min="6159" max="6159" width="13.7109375" style="13" customWidth="1"/>
    <col min="6160" max="6160" width="6.42578125" style="13" customWidth="1"/>
    <col min="6161" max="6400" width="9.140625" style="13"/>
    <col min="6401" max="6401" width="6.140625" style="13" bestFit="1" customWidth="1"/>
    <col min="6402" max="6402" width="85.85546875" style="13" customWidth="1"/>
    <col min="6403" max="6403" width="16.28515625" style="13" customWidth="1"/>
    <col min="6404" max="6404" width="14.7109375" style="13" customWidth="1"/>
    <col min="6405" max="6405" width="16" style="13" customWidth="1"/>
    <col min="6406" max="6406" width="10.28515625" style="13" customWidth="1"/>
    <col min="6407" max="6407" width="15.5703125" style="13" customWidth="1"/>
    <col min="6408" max="6408" width="16.5703125" style="13" customWidth="1"/>
    <col min="6409" max="6409" width="17.5703125" style="13" customWidth="1"/>
    <col min="6410" max="6410" width="18.28515625" style="13" customWidth="1"/>
    <col min="6411" max="6411" width="15.140625" style="13" customWidth="1"/>
    <col min="6412" max="6412" width="21.7109375" style="13" customWidth="1"/>
    <col min="6413" max="6413" width="15.140625" style="13" bestFit="1" customWidth="1"/>
    <col min="6414" max="6414" width="7.85546875" style="13" customWidth="1"/>
    <col min="6415" max="6415" width="13.7109375" style="13" customWidth="1"/>
    <col min="6416" max="6416" width="6.42578125" style="13" customWidth="1"/>
    <col min="6417" max="6656" width="9.140625" style="13"/>
    <col min="6657" max="6657" width="6.140625" style="13" bestFit="1" customWidth="1"/>
    <col min="6658" max="6658" width="85.85546875" style="13" customWidth="1"/>
    <col min="6659" max="6659" width="16.28515625" style="13" customWidth="1"/>
    <col min="6660" max="6660" width="14.7109375" style="13" customWidth="1"/>
    <col min="6661" max="6661" width="16" style="13" customWidth="1"/>
    <col min="6662" max="6662" width="10.28515625" style="13" customWidth="1"/>
    <col min="6663" max="6663" width="15.5703125" style="13" customWidth="1"/>
    <col min="6664" max="6664" width="16.5703125" style="13" customWidth="1"/>
    <col min="6665" max="6665" width="17.5703125" style="13" customWidth="1"/>
    <col min="6666" max="6666" width="18.28515625" style="13" customWidth="1"/>
    <col min="6667" max="6667" width="15.140625" style="13" customWidth="1"/>
    <col min="6668" max="6668" width="21.7109375" style="13" customWidth="1"/>
    <col min="6669" max="6669" width="15.140625" style="13" bestFit="1" customWidth="1"/>
    <col min="6670" max="6670" width="7.85546875" style="13" customWidth="1"/>
    <col min="6671" max="6671" width="13.7109375" style="13" customWidth="1"/>
    <col min="6672" max="6672" width="6.42578125" style="13" customWidth="1"/>
    <col min="6673" max="6912" width="9.140625" style="13"/>
    <col min="6913" max="6913" width="6.140625" style="13" bestFit="1" customWidth="1"/>
    <col min="6914" max="6914" width="85.85546875" style="13" customWidth="1"/>
    <col min="6915" max="6915" width="16.28515625" style="13" customWidth="1"/>
    <col min="6916" max="6916" width="14.7109375" style="13" customWidth="1"/>
    <col min="6917" max="6917" width="16" style="13" customWidth="1"/>
    <col min="6918" max="6918" width="10.28515625" style="13" customWidth="1"/>
    <col min="6919" max="6919" width="15.5703125" style="13" customWidth="1"/>
    <col min="6920" max="6920" width="16.5703125" style="13" customWidth="1"/>
    <col min="6921" max="6921" width="17.5703125" style="13" customWidth="1"/>
    <col min="6922" max="6922" width="18.28515625" style="13" customWidth="1"/>
    <col min="6923" max="6923" width="15.140625" style="13" customWidth="1"/>
    <col min="6924" max="6924" width="21.7109375" style="13" customWidth="1"/>
    <col min="6925" max="6925" width="15.140625" style="13" bestFit="1" customWidth="1"/>
    <col min="6926" max="6926" width="7.85546875" style="13" customWidth="1"/>
    <col min="6927" max="6927" width="13.7109375" style="13" customWidth="1"/>
    <col min="6928" max="6928" width="6.42578125" style="13" customWidth="1"/>
    <col min="6929" max="7168" width="9.140625" style="13"/>
    <col min="7169" max="7169" width="6.140625" style="13" bestFit="1" customWidth="1"/>
    <col min="7170" max="7170" width="85.85546875" style="13" customWidth="1"/>
    <col min="7171" max="7171" width="16.28515625" style="13" customWidth="1"/>
    <col min="7172" max="7172" width="14.7109375" style="13" customWidth="1"/>
    <col min="7173" max="7173" width="16" style="13" customWidth="1"/>
    <col min="7174" max="7174" width="10.28515625" style="13" customWidth="1"/>
    <col min="7175" max="7175" width="15.5703125" style="13" customWidth="1"/>
    <col min="7176" max="7176" width="16.5703125" style="13" customWidth="1"/>
    <col min="7177" max="7177" width="17.5703125" style="13" customWidth="1"/>
    <col min="7178" max="7178" width="18.28515625" style="13" customWidth="1"/>
    <col min="7179" max="7179" width="15.140625" style="13" customWidth="1"/>
    <col min="7180" max="7180" width="21.7109375" style="13" customWidth="1"/>
    <col min="7181" max="7181" width="15.140625" style="13" bestFit="1" customWidth="1"/>
    <col min="7182" max="7182" width="7.85546875" style="13" customWidth="1"/>
    <col min="7183" max="7183" width="13.7109375" style="13" customWidth="1"/>
    <col min="7184" max="7184" width="6.42578125" style="13" customWidth="1"/>
    <col min="7185" max="7424" width="9.140625" style="13"/>
    <col min="7425" max="7425" width="6.140625" style="13" bestFit="1" customWidth="1"/>
    <col min="7426" max="7426" width="85.85546875" style="13" customWidth="1"/>
    <col min="7427" max="7427" width="16.28515625" style="13" customWidth="1"/>
    <col min="7428" max="7428" width="14.7109375" style="13" customWidth="1"/>
    <col min="7429" max="7429" width="16" style="13" customWidth="1"/>
    <col min="7430" max="7430" width="10.28515625" style="13" customWidth="1"/>
    <col min="7431" max="7431" width="15.5703125" style="13" customWidth="1"/>
    <col min="7432" max="7432" width="16.5703125" style="13" customWidth="1"/>
    <col min="7433" max="7433" width="17.5703125" style="13" customWidth="1"/>
    <col min="7434" max="7434" width="18.28515625" style="13" customWidth="1"/>
    <col min="7435" max="7435" width="15.140625" style="13" customWidth="1"/>
    <col min="7436" max="7436" width="21.7109375" style="13" customWidth="1"/>
    <col min="7437" max="7437" width="15.140625" style="13" bestFit="1" customWidth="1"/>
    <col min="7438" max="7438" width="7.85546875" style="13" customWidth="1"/>
    <col min="7439" max="7439" width="13.7109375" style="13" customWidth="1"/>
    <col min="7440" max="7440" width="6.42578125" style="13" customWidth="1"/>
    <col min="7441" max="7680" width="9.140625" style="13"/>
    <col min="7681" max="7681" width="6.140625" style="13" bestFit="1" customWidth="1"/>
    <col min="7682" max="7682" width="85.85546875" style="13" customWidth="1"/>
    <col min="7683" max="7683" width="16.28515625" style="13" customWidth="1"/>
    <col min="7684" max="7684" width="14.7109375" style="13" customWidth="1"/>
    <col min="7685" max="7685" width="16" style="13" customWidth="1"/>
    <col min="7686" max="7686" width="10.28515625" style="13" customWidth="1"/>
    <col min="7687" max="7687" width="15.5703125" style="13" customWidth="1"/>
    <col min="7688" max="7688" width="16.5703125" style="13" customWidth="1"/>
    <col min="7689" max="7689" width="17.5703125" style="13" customWidth="1"/>
    <col min="7690" max="7690" width="18.28515625" style="13" customWidth="1"/>
    <col min="7691" max="7691" width="15.140625" style="13" customWidth="1"/>
    <col min="7692" max="7692" width="21.7109375" style="13" customWidth="1"/>
    <col min="7693" max="7693" width="15.140625" style="13" bestFit="1" customWidth="1"/>
    <col min="7694" max="7694" width="7.85546875" style="13" customWidth="1"/>
    <col min="7695" max="7695" width="13.7109375" style="13" customWidth="1"/>
    <col min="7696" max="7696" width="6.42578125" style="13" customWidth="1"/>
    <col min="7697" max="7936" width="9.140625" style="13"/>
    <col min="7937" max="7937" width="6.140625" style="13" bestFit="1" customWidth="1"/>
    <col min="7938" max="7938" width="85.85546875" style="13" customWidth="1"/>
    <col min="7939" max="7939" width="16.28515625" style="13" customWidth="1"/>
    <col min="7940" max="7940" width="14.7109375" style="13" customWidth="1"/>
    <col min="7941" max="7941" width="16" style="13" customWidth="1"/>
    <col min="7942" max="7942" width="10.28515625" style="13" customWidth="1"/>
    <col min="7943" max="7943" width="15.5703125" style="13" customWidth="1"/>
    <col min="7944" max="7944" width="16.5703125" style="13" customWidth="1"/>
    <col min="7945" max="7945" width="17.5703125" style="13" customWidth="1"/>
    <col min="7946" max="7946" width="18.28515625" style="13" customWidth="1"/>
    <col min="7947" max="7947" width="15.140625" style="13" customWidth="1"/>
    <col min="7948" max="7948" width="21.7109375" style="13" customWidth="1"/>
    <col min="7949" max="7949" width="15.140625" style="13" bestFit="1" customWidth="1"/>
    <col min="7950" max="7950" width="7.85546875" style="13" customWidth="1"/>
    <col min="7951" max="7951" width="13.7109375" style="13" customWidth="1"/>
    <col min="7952" max="7952" width="6.42578125" style="13" customWidth="1"/>
    <col min="7953" max="8192" width="9.140625" style="13"/>
    <col min="8193" max="8193" width="6.140625" style="13" bestFit="1" customWidth="1"/>
    <col min="8194" max="8194" width="85.85546875" style="13" customWidth="1"/>
    <col min="8195" max="8195" width="16.28515625" style="13" customWidth="1"/>
    <col min="8196" max="8196" width="14.7109375" style="13" customWidth="1"/>
    <col min="8197" max="8197" width="16" style="13" customWidth="1"/>
    <col min="8198" max="8198" width="10.28515625" style="13" customWidth="1"/>
    <col min="8199" max="8199" width="15.5703125" style="13" customWidth="1"/>
    <col min="8200" max="8200" width="16.5703125" style="13" customWidth="1"/>
    <col min="8201" max="8201" width="17.5703125" style="13" customWidth="1"/>
    <col min="8202" max="8202" width="18.28515625" style="13" customWidth="1"/>
    <col min="8203" max="8203" width="15.140625" style="13" customWidth="1"/>
    <col min="8204" max="8204" width="21.7109375" style="13" customWidth="1"/>
    <col min="8205" max="8205" width="15.140625" style="13" bestFit="1" customWidth="1"/>
    <col min="8206" max="8206" width="7.85546875" style="13" customWidth="1"/>
    <col min="8207" max="8207" width="13.7109375" style="13" customWidth="1"/>
    <col min="8208" max="8208" width="6.42578125" style="13" customWidth="1"/>
    <col min="8209" max="8448" width="9.140625" style="13"/>
    <col min="8449" max="8449" width="6.140625" style="13" bestFit="1" customWidth="1"/>
    <col min="8450" max="8450" width="85.85546875" style="13" customWidth="1"/>
    <col min="8451" max="8451" width="16.28515625" style="13" customWidth="1"/>
    <col min="8452" max="8452" width="14.7109375" style="13" customWidth="1"/>
    <col min="8453" max="8453" width="16" style="13" customWidth="1"/>
    <col min="8454" max="8454" width="10.28515625" style="13" customWidth="1"/>
    <col min="8455" max="8455" width="15.5703125" style="13" customWidth="1"/>
    <col min="8456" max="8456" width="16.5703125" style="13" customWidth="1"/>
    <col min="8457" max="8457" width="17.5703125" style="13" customWidth="1"/>
    <col min="8458" max="8458" width="18.28515625" style="13" customWidth="1"/>
    <col min="8459" max="8459" width="15.140625" style="13" customWidth="1"/>
    <col min="8460" max="8460" width="21.7109375" style="13" customWidth="1"/>
    <col min="8461" max="8461" width="15.140625" style="13" bestFit="1" customWidth="1"/>
    <col min="8462" max="8462" width="7.85546875" style="13" customWidth="1"/>
    <col min="8463" max="8463" width="13.7109375" style="13" customWidth="1"/>
    <col min="8464" max="8464" width="6.42578125" style="13" customWidth="1"/>
    <col min="8465" max="8704" width="9.140625" style="13"/>
    <col min="8705" max="8705" width="6.140625" style="13" bestFit="1" customWidth="1"/>
    <col min="8706" max="8706" width="85.85546875" style="13" customWidth="1"/>
    <col min="8707" max="8707" width="16.28515625" style="13" customWidth="1"/>
    <col min="8708" max="8708" width="14.7109375" style="13" customWidth="1"/>
    <col min="8709" max="8709" width="16" style="13" customWidth="1"/>
    <col min="8710" max="8710" width="10.28515625" style="13" customWidth="1"/>
    <col min="8711" max="8711" width="15.5703125" style="13" customWidth="1"/>
    <col min="8712" max="8712" width="16.5703125" style="13" customWidth="1"/>
    <col min="8713" max="8713" width="17.5703125" style="13" customWidth="1"/>
    <col min="8714" max="8714" width="18.28515625" style="13" customWidth="1"/>
    <col min="8715" max="8715" width="15.140625" style="13" customWidth="1"/>
    <col min="8716" max="8716" width="21.7109375" style="13" customWidth="1"/>
    <col min="8717" max="8717" width="15.140625" style="13" bestFit="1" customWidth="1"/>
    <col min="8718" max="8718" width="7.85546875" style="13" customWidth="1"/>
    <col min="8719" max="8719" width="13.7109375" style="13" customWidth="1"/>
    <col min="8720" max="8720" width="6.42578125" style="13" customWidth="1"/>
    <col min="8721" max="8960" width="9.140625" style="13"/>
    <col min="8961" max="8961" width="6.140625" style="13" bestFit="1" customWidth="1"/>
    <col min="8962" max="8962" width="85.85546875" style="13" customWidth="1"/>
    <col min="8963" max="8963" width="16.28515625" style="13" customWidth="1"/>
    <col min="8964" max="8964" width="14.7109375" style="13" customWidth="1"/>
    <col min="8965" max="8965" width="16" style="13" customWidth="1"/>
    <col min="8966" max="8966" width="10.28515625" style="13" customWidth="1"/>
    <col min="8967" max="8967" width="15.5703125" style="13" customWidth="1"/>
    <col min="8968" max="8968" width="16.5703125" style="13" customWidth="1"/>
    <col min="8969" max="8969" width="17.5703125" style="13" customWidth="1"/>
    <col min="8970" max="8970" width="18.28515625" style="13" customWidth="1"/>
    <col min="8971" max="8971" width="15.140625" style="13" customWidth="1"/>
    <col min="8972" max="8972" width="21.7109375" style="13" customWidth="1"/>
    <col min="8973" max="8973" width="15.140625" style="13" bestFit="1" customWidth="1"/>
    <col min="8974" max="8974" width="7.85546875" style="13" customWidth="1"/>
    <col min="8975" max="8975" width="13.7109375" style="13" customWidth="1"/>
    <col min="8976" max="8976" width="6.42578125" style="13" customWidth="1"/>
    <col min="8977" max="9216" width="9.140625" style="13"/>
    <col min="9217" max="9217" width="6.140625" style="13" bestFit="1" customWidth="1"/>
    <col min="9218" max="9218" width="85.85546875" style="13" customWidth="1"/>
    <col min="9219" max="9219" width="16.28515625" style="13" customWidth="1"/>
    <col min="9220" max="9220" width="14.7109375" style="13" customWidth="1"/>
    <col min="9221" max="9221" width="16" style="13" customWidth="1"/>
    <col min="9222" max="9222" width="10.28515625" style="13" customWidth="1"/>
    <col min="9223" max="9223" width="15.5703125" style="13" customWidth="1"/>
    <col min="9224" max="9224" width="16.5703125" style="13" customWidth="1"/>
    <col min="9225" max="9225" width="17.5703125" style="13" customWidth="1"/>
    <col min="9226" max="9226" width="18.28515625" style="13" customWidth="1"/>
    <col min="9227" max="9227" width="15.140625" style="13" customWidth="1"/>
    <col min="9228" max="9228" width="21.7109375" style="13" customWidth="1"/>
    <col min="9229" max="9229" width="15.140625" style="13" bestFit="1" customWidth="1"/>
    <col min="9230" max="9230" width="7.85546875" style="13" customWidth="1"/>
    <col min="9231" max="9231" width="13.7109375" style="13" customWidth="1"/>
    <col min="9232" max="9232" width="6.42578125" style="13" customWidth="1"/>
    <col min="9233" max="9472" width="9.140625" style="13"/>
    <col min="9473" max="9473" width="6.140625" style="13" bestFit="1" customWidth="1"/>
    <col min="9474" max="9474" width="85.85546875" style="13" customWidth="1"/>
    <col min="9475" max="9475" width="16.28515625" style="13" customWidth="1"/>
    <col min="9476" max="9476" width="14.7109375" style="13" customWidth="1"/>
    <col min="9477" max="9477" width="16" style="13" customWidth="1"/>
    <col min="9478" max="9478" width="10.28515625" style="13" customWidth="1"/>
    <col min="9479" max="9479" width="15.5703125" style="13" customWidth="1"/>
    <col min="9480" max="9480" width="16.5703125" style="13" customWidth="1"/>
    <col min="9481" max="9481" width="17.5703125" style="13" customWidth="1"/>
    <col min="9482" max="9482" width="18.28515625" style="13" customWidth="1"/>
    <col min="9483" max="9483" width="15.140625" style="13" customWidth="1"/>
    <col min="9484" max="9484" width="21.7109375" style="13" customWidth="1"/>
    <col min="9485" max="9485" width="15.140625" style="13" bestFit="1" customWidth="1"/>
    <col min="9486" max="9486" width="7.85546875" style="13" customWidth="1"/>
    <col min="9487" max="9487" width="13.7109375" style="13" customWidth="1"/>
    <col min="9488" max="9488" width="6.42578125" style="13" customWidth="1"/>
    <col min="9489" max="9728" width="9.140625" style="13"/>
    <col min="9729" max="9729" width="6.140625" style="13" bestFit="1" customWidth="1"/>
    <col min="9730" max="9730" width="85.85546875" style="13" customWidth="1"/>
    <col min="9731" max="9731" width="16.28515625" style="13" customWidth="1"/>
    <col min="9732" max="9732" width="14.7109375" style="13" customWidth="1"/>
    <col min="9733" max="9733" width="16" style="13" customWidth="1"/>
    <col min="9734" max="9734" width="10.28515625" style="13" customWidth="1"/>
    <col min="9735" max="9735" width="15.5703125" style="13" customWidth="1"/>
    <col min="9736" max="9736" width="16.5703125" style="13" customWidth="1"/>
    <col min="9737" max="9737" width="17.5703125" style="13" customWidth="1"/>
    <col min="9738" max="9738" width="18.28515625" style="13" customWidth="1"/>
    <col min="9739" max="9739" width="15.140625" style="13" customWidth="1"/>
    <col min="9740" max="9740" width="21.7109375" style="13" customWidth="1"/>
    <col min="9741" max="9741" width="15.140625" style="13" bestFit="1" customWidth="1"/>
    <col min="9742" max="9742" width="7.85546875" style="13" customWidth="1"/>
    <col min="9743" max="9743" width="13.7109375" style="13" customWidth="1"/>
    <col min="9744" max="9744" width="6.42578125" style="13" customWidth="1"/>
    <col min="9745" max="9984" width="9.140625" style="13"/>
    <col min="9985" max="9985" width="6.140625" style="13" bestFit="1" customWidth="1"/>
    <col min="9986" max="9986" width="85.85546875" style="13" customWidth="1"/>
    <col min="9987" max="9987" width="16.28515625" style="13" customWidth="1"/>
    <col min="9988" max="9988" width="14.7109375" style="13" customWidth="1"/>
    <col min="9989" max="9989" width="16" style="13" customWidth="1"/>
    <col min="9990" max="9990" width="10.28515625" style="13" customWidth="1"/>
    <col min="9991" max="9991" width="15.5703125" style="13" customWidth="1"/>
    <col min="9992" max="9992" width="16.5703125" style="13" customWidth="1"/>
    <col min="9993" max="9993" width="17.5703125" style="13" customWidth="1"/>
    <col min="9994" max="9994" width="18.28515625" style="13" customWidth="1"/>
    <col min="9995" max="9995" width="15.140625" style="13" customWidth="1"/>
    <col min="9996" max="9996" width="21.7109375" style="13" customWidth="1"/>
    <col min="9997" max="9997" width="15.140625" style="13" bestFit="1" customWidth="1"/>
    <col min="9998" max="9998" width="7.85546875" style="13" customWidth="1"/>
    <col min="9999" max="9999" width="13.7109375" style="13" customWidth="1"/>
    <col min="10000" max="10000" width="6.42578125" style="13" customWidth="1"/>
    <col min="10001" max="10240" width="9.140625" style="13"/>
    <col min="10241" max="10241" width="6.140625" style="13" bestFit="1" customWidth="1"/>
    <col min="10242" max="10242" width="85.85546875" style="13" customWidth="1"/>
    <col min="10243" max="10243" width="16.28515625" style="13" customWidth="1"/>
    <col min="10244" max="10244" width="14.7109375" style="13" customWidth="1"/>
    <col min="10245" max="10245" width="16" style="13" customWidth="1"/>
    <col min="10246" max="10246" width="10.28515625" style="13" customWidth="1"/>
    <col min="10247" max="10247" width="15.5703125" style="13" customWidth="1"/>
    <col min="10248" max="10248" width="16.5703125" style="13" customWidth="1"/>
    <col min="10249" max="10249" width="17.5703125" style="13" customWidth="1"/>
    <col min="10250" max="10250" width="18.28515625" style="13" customWidth="1"/>
    <col min="10251" max="10251" width="15.140625" style="13" customWidth="1"/>
    <col min="10252" max="10252" width="21.7109375" style="13" customWidth="1"/>
    <col min="10253" max="10253" width="15.140625" style="13" bestFit="1" customWidth="1"/>
    <col min="10254" max="10254" width="7.85546875" style="13" customWidth="1"/>
    <col min="10255" max="10255" width="13.7109375" style="13" customWidth="1"/>
    <col min="10256" max="10256" width="6.42578125" style="13" customWidth="1"/>
    <col min="10257" max="10496" width="9.140625" style="13"/>
    <col min="10497" max="10497" width="6.140625" style="13" bestFit="1" customWidth="1"/>
    <col min="10498" max="10498" width="85.85546875" style="13" customWidth="1"/>
    <col min="10499" max="10499" width="16.28515625" style="13" customWidth="1"/>
    <col min="10500" max="10500" width="14.7109375" style="13" customWidth="1"/>
    <col min="10501" max="10501" width="16" style="13" customWidth="1"/>
    <col min="10502" max="10502" width="10.28515625" style="13" customWidth="1"/>
    <col min="10503" max="10503" width="15.5703125" style="13" customWidth="1"/>
    <col min="10504" max="10504" width="16.5703125" style="13" customWidth="1"/>
    <col min="10505" max="10505" width="17.5703125" style="13" customWidth="1"/>
    <col min="10506" max="10506" width="18.28515625" style="13" customWidth="1"/>
    <col min="10507" max="10507" width="15.140625" style="13" customWidth="1"/>
    <col min="10508" max="10508" width="21.7109375" style="13" customWidth="1"/>
    <col min="10509" max="10509" width="15.140625" style="13" bestFit="1" customWidth="1"/>
    <col min="10510" max="10510" width="7.85546875" style="13" customWidth="1"/>
    <col min="10511" max="10511" width="13.7109375" style="13" customWidth="1"/>
    <col min="10512" max="10512" width="6.42578125" style="13" customWidth="1"/>
    <col min="10513" max="10752" width="9.140625" style="13"/>
    <col min="10753" max="10753" width="6.140625" style="13" bestFit="1" customWidth="1"/>
    <col min="10754" max="10754" width="85.85546875" style="13" customWidth="1"/>
    <col min="10755" max="10755" width="16.28515625" style="13" customWidth="1"/>
    <col min="10756" max="10756" width="14.7109375" style="13" customWidth="1"/>
    <col min="10757" max="10757" width="16" style="13" customWidth="1"/>
    <col min="10758" max="10758" width="10.28515625" style="13" customWidth="1"/>
    <col min="10759" max="10759" width="15.5703125" style="13" customWidth="1"/>
    <col min="10760" max="10760" width="16.5703125" style="13" customWidth="1"/>
    <col min="10761" max="10761" width="17.5703125" style="13" customWidth="1"/>
    <col min="10762" max="10762" width="18.28515625" style="13" customWidth="1"/>
    <col min="10763" max="10763" width="15.140625" style="13" customWidth="1"/>
    <col min="10764" max="10764" width="21.7109375" style="13" customWidth="1"/>
    <col min="10765" max="10765" width="15.140625" style="13" bestFit="1" customWidth="1"/>
    <col min="10766" max="10766" width="7.85546875" style="13" customWidth="1"/>
    <col min="10767" max="10767" width="13.7109375" style="13" customWidth="1"/>
    <col min="10768" max="10768" width="6.42578125" style="13" customWidth="1"/>
    <col min="10769" max="11008" width="9.140625" style="13"/>
    <col min="11009" max="11009" width="6.140625" style="13" bestFit="1" customWidth="1"/>
    <col min="11010" max="11010" width="85.85546875" style="13" customWidth="1"/>
    <col min="11011" max="11011" width="16.28515625" style="13" customWidth="1"/>
    <col min="11012" max="11012" width="14.7109375" style="13" customWidth="1"/>
    <col min="11013" max="11013" width="16" style="13" customWidth="1"/>
    <col min="11014" max="11014" width="10.28515625" style="13" customWidth="1"/>
    <col min="11015" max="11015" width="15.5703125" style="13" customWidth="1"/>
    <col min="11016" max="11016" width="16.5703125" style="13" customWidth="1"/>
    <col min="11017" max="11017" width="17.5703125" style="13" customWidth="1"/>
    <col min="11018" max="11018" width="18.28515625" style="13" customWidth="1"/>
    <col min="11019" max="11019" width="15.140625" style="13" customWidth="1"/>
    <col min="11020" max="11020" width="21.7109375" style="13" customWidth="1"/>
    <col min="11021" max="11021" width="15.140625" style="13" bestFit="1" customWidth="1"/>
    <col min="11022" max="11022" width="7.85546875" style="13" customWidth="1"/>
    <col min="11023" max="11023" width="13.7109375" style="13" customWidth="1"/>
    <col min="11024" max="11024" width="6.42578125" style="13" customWidth="1"/>
    <col min="11025" max="11264" width="9.140625" style="13"/>
    <col min="11265" max="11265" width="6.140625" style="13" bestFit="1" customWidth="1"/>
    <col min="11266" max="11266" width="85.85546875" style="13" customWidth="1"/>
    <col min="11267" max="11267" width="16.28515625" style="13" customWidth="1"/>
    <col min="11268" max="11268" width="14.7109375" style="13" customWidth="1"/>
    <col min="11269" max="11269" width="16" style="13" customWidth="1"/>
    <col min="11270" max="11270" width="10.28515625" style="13" customWidth="1"/>
    <col min="11271" max="11271" width="15.5703125" style="13" customWidth="1"/>
    <col min="11272" max="11272" width="16.5703125" style="13" customWidth="1"/>
    <col min="11273" max="11273" width="17.5703125" style="13" customWidth="1"/>
    <col min="11274" max="11274" width="18.28515625" style="13" customWidth="1"/>
    <col min="11275" max="11275" width="15.140625" style="13" customWidth="1"/>
    <col min="11276" max="11276" width="21.7109375" style="13" customWidth="1"/>
    <col min="11277" max="11277" width="15.140625" style="13" bestFit="1" customWidth="1"/>
    <col min="11278" max="11278" width="7.85546875" style="13" customWidth="1"/>
    <col min="11279" max="11279" width="13.7109375" style="13" customWidth="1"/>
    <col min="11280" max="11280" width="6.42578125" style="13" customWidth="1"/>
    <col min="11281" max="11520" width="9.140625" style="13"/>
    <col min="11521" max="11521" width="6.140625" style="13" bestFit="1" customWidth="1"/>
    <col min="11522" max="11522" width="85.85546875" style="13" customWidth="1"/>
    <col min="11523" max="11523" width="16.28515625" style="13" customWidth="1"/>
    <col min="11524" max="11524" width="14.7109375" style="13" customWidth="1"/>
    <col min="11525" max="11525" width="16" style="13" customWidth="1"/>
    <col min="11526" max="11526" width="10.28515625" style="13" customWidth="1"/>
    <col min="11527" max="11527" width="15.5703125" style="13" customWidth="1"/>
    <col min="11528" max="11528" width="16.5703125" style="13" customWidth="1"/>
    <col min="11529" max="11529" width="17.5703125" style="13" customWidth="1"/>
    <col min="11530" max="11530" width="18.28515625" style="13" customWidth="1"/>
    <col min="11531" max="11531" width="15.140625" style="13" customWidth="1"/>
    <col min="11532" max="11532" width="21.7109375" style="13" customWidth="1"/>
    <col min="11533" max="11533" width="15.140625" style="13" bestFit="1" customWidth="1"/>
    <col min="11534" max="11534" width="7.85546875" style="13" customWidth="1"/>
    <col min="11535" max="11535" width="13.7109375" style="13" customWidth="1"/>
    <col min="11536" max="11536" width="6.42578125" style="13" customWidth="1"/>
    <col min="11537" max="11776" width="9.140625" style="13"/>
    <col min="11777" max="11777" width="6.140625" style="13" bestFit="1" customWidth="1"/>
    <col min="11778" max="11778" width="85.85546875" style="13" customWidth="1"/>
    <col min="11779" max="11779" width="16.28515625" style="13" customWidth="1"/>
    <col min="11780" max="11780" width="14.7109375" style="13" customWidth="1"/>
    <col min="11781" max="11781" width="16" style="13" customWidth="1"/>
    <col min="11782" max="11782" width="10.28515625" style="13" customWidth="1"/>
    <col min="11783" max="11783" width="15.5703125" style="13" customWidth="1"/>
    <col min="11784" max="11784" width="16.5703125" style="13" customWidth="1"/>
    <col min="11785" max="11785" width="17.5703125" style="13" customWidth="1"/>
    <col min="11786" max="11786" width="18.28515625" style="13" customWidth="1"/>
    <col min="11787" max="11787" width="15.140625" style="13" customWidth="1"/>
    <col min="11788" max="11788" width="21.7109375" style="13" customWidth="1"/>
    <col min="11789" max="11789" width="15.140625" style="13" bestFit="1" customWidth="1"/>
    <col min="11790" max="11790" width="7.85546875" style="13" customWidth="1"/>
    <col min="11791" max="11791" width="13.7109375" style="13" customWidth="1"/>
    <col min="11792" max="11792" width="6.42578125" style="13" customWidth="1"/>
    <col min="11793" max="12032" width="9.140625" style="13"/>
    <col min="12033" max="12033" width="6.140625" style="13" bestFit="1" customWidth="1"/>
    <col min="12034" max="12034" width="85.85546875" style="13" customWidth="1"/>
    <col min="12035" max="12035" width="16.28515625" style="13" customWidth="1"/>
    <col min="12036" max="12036" width="14.7109375" style="13" customWidth="1"/>
    <col min="12037" max="12037" width="16" style="13" customWidth="1"/>
    <col min="12038" max="12038" width="10.28515625" style="13" customWidth="1"/>
    <col min="12039" max="12039" width="15.5703125" style="13" customWidth="1"/>
    <col min="12040" max="12040" width="16.5703125" style="13" customWidth="1"/>
    <col min="12041" max="12041" width="17.5703125" style="13" customWidth="1"/>
    <col min="12042" max="12042" width="18.28515625" style="13" customWidth="1"/>
    <col min="12043" max="12043" width="15.140625" style="13" customWidth="1"/>
    <col min="12044" max="12044" width="21.7109375" style="13" customWidth="1"/>
    <col min="12045" max="12045" width="15.140625" style="13" bestFit="1" customWidth="1"/>
    <col min="12046" max="12046" width="7.85546875" style="13" customWidth="1"/>
    <col min="12047" max="12047" width="13.7109375" style="13" customWidth="1"/>
    <col min="12048" max="12048" width="6.42578125" style="13" customWidth="1"/>
    <col min="12049" max="12288" width="9.140625" style="13"/>
    <col min="12289" max="12289" width="6.140625" style="13" bestFit="1" customWidth="1"/>
    <col min="12290" max="12290" width="85.85546875" style="13" customWidth="1"/>
    <col min="12291" max="12291" width="16.28515625" style="13" customWidth="1"/>
    <col min="12292" max="12292" width="14.7109375" style="13" customWidth="1"/>
    <col min="12293" max="12293" width="16" style="13" customWidth="1"/>
    <col min="12294" max="12294" width="10.28515625" style="13" customWidth="1"/>
    <col min="12295" max="12295" width="15.5703125" style="13" customWidth="1"/>
    <col min="12296" max="12296" width="16.5703125" style="13" customWidth="1"/>
    <col min="12297" max="12297" width="17.5703125" style="13" customWidth="1"/>
    <col min="12298" max="12298" width="18.28515625" style="13" customWidth="1"/>
    <col min="12299" max="12299" width="15.140625" style="13" customWidth="1"/>
    <col min="12300" max="12300" width="21.7109375" style="13" customWidth="1"/>
    <col min="12301" max="12301" width="15.140625" style="13" bestFit="1" customWidth="1"/>
    <col min="12302" max="12302" width="7.85546875" style="13" customWidth="1"/>
    <col min="12303" max="12303" width="13.7109375" style="13" customWidth="1"/>
    <col min="12304" max="12304" width="6.42578125" style="13" customWidth="1"/>
    <col min="12305" max="12544" width="9.140625" style="13"/>
    <col min="12545" max="12545" width="6.140625" style="13" bestFit="1" customWidth="1"/>
    <col min="12546" max="12546" width="85.85546875" style="13" customWidth="1"/>
    <col min="12547" max="12547" width="16.28515625" style="13" customWidth="1"/>
    <col min="12548" max="12548" width="14.7109375" style="13" customWidth="1"/>
    <col min="12549" max="12549" width="16" style="13" customWidth="1"/>
    <col min="12550" max="12550" width="10.28515625" style="13" customWidth="1"/>
    <col min="12551" max="12551" width="15.5703125" style="13" customWidth="1"/>
    <col min="12552" max="12552" width="16.5703125" style="13" customWidth="1"/>
    <col min="12553" max="12553" width="17.5703125" style="13" customWidth="1"/>
    <col min="12554" max="12554" width="18.28515625" style="13" customWidth="1"/>
    <col min="12555" max="12555" width="15.140625" style="13" customWidth="1"/>
    <col min="12556" max="12556" width="21.7109375" style="13" customWidth="1"/>
    <col min="12557" max="12557" width="15.140625" style="13" bestFit="1" customWidth="1"/>
    <col min="12558" max="12558" width="7.85546875" style="13" customWidth="1"/>
    <col min="12559" max="12559" width="13.7109375" style="13" customWidth="1"/>
    <col min="12560" max="12560" width="6.42578125" style="13" customWidth="1"/>
    <col min="12561" max="12800" width="9.140625" style="13"/>
    <col min="12801" max="12801" width="6.140625" style="13" bestFit="1" customWidth="1"/>
    <col min="12802" max="12802" width="85.85546875" style="13" customWidth="1"/>
    <col min="12803" max="12803" width="16.28515625" style="13" customWidth="1"/>
    <col min="12804" max="12804" width="14.7109375" style="13" customWidth="1"/>
    <col min="12805" max="12805" width="16" style="13" customWidth="1"/>
    <col min="12806" max="12806" width="10.28515625" style="13" customWidth="1"/>
    <col min="12807" max="12807" width="15.5703125" style="13" customWidth="1"/>
    <col min="12808" max="12808" width="16.5703125" style="13" customWidth="1"/>
    <col min="12809" max="12809" width="17.5703125" style="13" customWidth="1"/>
    <col min="12810" max="12810" width="18.28515625" style="13" customWidth="1"/>
    <col min="12811" max="12811" width="15.140625" style="13" customWidth="1"/>
    <col min="12812" max="12812" width="21.7109375" style="13" customWidth="1"/>
    <col min="12813" max="12813" width="15.140625" style="13" bestFit="1" customWidth="1"/>
    <col min="12814" max="12814" width="7.85546875" style="13" customWidth="1"/>
    <col min="12815" max="12815" width="13.7109375" style="13" customWidth="1"/>
    <col min="12816" max="12816" width="6.42578125" style="13" customWidth="1"/>
    <col min="12817" max="13056" width="9.140625" style="13"/>
    <col min="13057" max="13057" width="6.140625" style="13" bestFit="1" customWidth="1"/>
    <col min="13058" max="13058" width="85.85546875" style="13" customWidth="1"/>
    <col min="13059" max="13059" width="16.28515625" style="13" customWidth="1"/>
    <col min="13060" max="13060" width="14.7109375" style="13" customWidth="1"/>
    <col min="13061" max="13061" width="16" style="13" customWidth="1"/>
    <col min="13062" max="13062" width="10.28515625" style="13" customWidth="1"/>
    <col min="13063" max="13063" width="15.5703125" style="13" customWidth="1"/>
    <col min="13064" max="13064" width="16.5703125" style="13" customWidth="1"/>
    <col min="13065" max="13065" width="17.5703125" style="13" customWidth="1"/>
    <col min="13066" max="13066" width="18.28515625" style="13" customWidth="1"/>
    <col min="13067" max="13067" width="15.140625" style="13" customWidth="1"/>
    <col min="13068" max="13068" width="21.7109375" style="13" customWidth="1"/>
    <col min="13069" max="13069" width="15.140625" style="13" bestFit="1" customWidth="1"/>
    <col min="13070" max="13070" width="7.85546875" style="13" customWidth="1"/>
    <col min="13071" max="13071" width="13.7109375" style="13" customWidth="1"/>
    <col min="13072" max="13072" width="6.42578125" style="13" customWidth="1"/>
    <col min="13073" max="13312" width="9.140625" style="13"/>
    <col min="13313" max="13313" width="6.140625" style="13" bestFit="1" customWidth="1"/>
    <col min="13314" max="13314" width="85.85546875" style="13" customWidth="1"/>
    <col min="13315" max="13315" width="16.28515625" style="13" customWidth="1"/>
    <col min="13316" max="13316" width="14.7109375" style="13" customWidth="1"/>
    <col min="13317" max="13317" width="16" style="13" customWidth="1"/>
    <col min="13318" max="13318" width="10.28515625" style="13" customWidth="1"/>
    <col min="13319" max="13319" width="15.5703125" style="13" customWidth="1"/>
    <col min="13320" max="13320" width="16.5703125" style="13" customWidth="1"/>
    <col min="13321" max="13321" width="17.5703125" style="13" customWidth="1"/>
    <col min="13322" max="13322" width="18.28515625" style="13" customWidth="1"/>
    <col min="13323" max="13323" width="15.140625" style="13" customWidth="1"/>
    <col min="13324" max="13324" width="21.7109375" style="13" customWidth="1"/>
    <col min="13325" max="13325" width="15.140625" style="13" bestFit="1" customWidth="1"/>
    <col min="13326" max="13326" width="7.85546875" style="13" customWidth="1"/>
    <col min="13327" max="13327" width="13.7109375" style="13" customWidth="1"/>
    <col min="13328" max="13328" width="6.42578125" style="13" customWidth="1"/>
    <col min="13329" max="13568" width="9.140625" style="13"/>
    <col min="13569" max="13569" width="6.140625" style="13" bestFit="1" customWidth="1"/>
    <col min="13570" max="13570" width="85.85546875" style="13" customWidth="1"/>
    <col min="13571" max="13571" width="16.28515625" style="13" customWidth="1"/>
    <col min="13572" max="13572" width="14.7109375" style="13" customWidth="1"/>
    <col min="13573" max="13573" width="16" style="13" customWidth="1"/>
    <col min="13574" max="13574" width="10.28515625" style="13" customWidth="1"/>
    <col min="13575" max="13575" width="15.5703125" style="13" customWidth="1"/>
    <col min="13576" max="13576" width="16.5703125" style="13" customWidth="1"/>
    <col min="13577" max="13577" width="17.5703125" style="13" customWidth="1"/>
    <col min="13578" max="13578" width="18.28515625" style="13" customWidth="1"/>
    <col min="13579" max="13579" width="15.140625" style="13" customWidth="1"/>
    <col min="13580" max="13580" width="21.7109375" style="13" customWidth="1"/>
    <col min="13581" max="13581" width="15.140625" style="13" bestFit="1" customWidth="1"/>
    <col min="13582" max="13582" width="7.85546875" style="13" customWidth="1"/>
    <col min="13583" max="13583" width="13.7109375" style="13" customWidth="1"/>
    <col min="13584" max="13584" width="6.42578125" style="13" customWidth="1"/>
    <col min="13585" max="13824" width="9.140625" style="13"/>
    <col min="13825" max="13825" width="6.140625" style="13" bestFit="1" customWidth="1"/>
    <col min="13826" max="13826" width="85.85546875" style="13" customWidth="1"/>
    <col min="13827" max="13827" width="16.28515625" style="13" customWidth="1"/>
    <col min="13828" max="13828" width="14.7109375" style="13" customWidth="1"/>
    <col min="13829" max="13829" width="16" style="13" customWidth="1"/>
    <col min="13830" max="13830" width="10.28515625" style="13" customWidth="1"/>
    <col min="13831" max="13831" width="15.5703125" style="13" customWidth="1"/>
    <col min="13832" max="13832" width="16.5703125" style="13" customWidth="1"/>
    <col min="13833" max="13833" width="17.5703125" style="13" customWidth="1"/>
    <col min="13834" max="13834" width="18.28515625" style="13" customWidth="1"/>
    <col min="13835" max="13835" width="15.140625" style="13" customWidth="1"/>
    <col min="13836" max="13836" width="21.7109375" style="13" customWidth="1"/>
    <col min="13837" max="13837" width="15.140625" style="13" bestFit="1" customWidth="1"/>
    <col min="13838" max="13838" width="7.85546875" style="13" customWidth="1"/>
    <col min="13839" max="13839" width="13.7109375" style="13" customWidth="1"/>
    <col min="13840" max="13840" width="6.42578125" style="13" customWidth="1"/>
    <col min="13841" max="14080" width="9.140625" style="13"/>
    <col min="14081" max="14081" width="6.140625" style="13" bestFit="1" customWidth="1"/>
    <col min="14082" max="14082" width="85.85546875" style="13" customWidth="1"/>
    <col min="14083" max="14083" width="16.28515625" style="13" customWidth="1"/>
    <col min="14084" max="14084" width="14.7109375" style="13" customWidth="1"/>
    <col min="14085" max="14085" width="16" style="13" customWidth="1"/>
    <col min="14086" max="14086" width="10.28515625" style="13" customWidth="1"/>
    <col min="14087" max="14087" width="15.5703125" style="13" customWidth="1"/>
    <col min="14088" max="14088" width="16.5703125" style="13" customWidth="1"/>
    <col min="14089" max="14089" width="17.5703125" style="13" customWidth="1"/>
    <col min="14090" max="14090" width="18.28515625" style="13" customWidth="1"/>
    <col min="14091" max="14091" width="15.140625" style="13" customWidth="1"/>
    <col min="14092" max="14092" width="21.7109375" style="13" customWidth="1"/>
    <col min="14093" max="14093" width="15.140625" style="13" bestFit="1" customWidth="1"/>
    <col min="14094" max="14094" width="7.85546875" style="13" customWidth="1"/>
    <col min="14095" max="14095" width="13.7109375" style="13" customWidth="1"/>
    <col min="14096" max="14096" width="6.42578125" style="13" customWidth="1"/>
    <col min="14097" max="14336" width="9.140625" style="13"/>
    <col min="14337" max="14337" width="6.140625" style="13" bestFit="1" customWidth="1"/>
    <col min="14338" max="14338" width="85.85546875" style="13" customWidth="1"/>
    <col min="14339" max="14339" width="16.28515625" style="13" customWidth="1"/>
    <col min="14340" max="14340" width="14.7109375" style="13" customWidth="1"/>
    <col min="14341" max="14341" width="16" style="13" customWidth="1"/>
    <col min="14342" max="14342" width="10.28515625" style="13" customWidth="1"/>
    <col min="14343" max="14343" width="15.5703125" style="13" customWidth="1"/>
    <col min="14344" max="14344" width="16.5703125" style="13" customWidth="1"/>
    <col min="14345" max="14345" width="17.5703125" style="13" customWidth="1"/>
    <col min="14346" max="14346" width="18.28515625" style="13" customWidth="1"/>
    <col min="14347" max="14347" width="15.140625" style="13" customWidth="1"/>
    <col min="14348" max="14348" width="21.7109375" style="13" customWidth="1"/>
    <col min="14349" max="14349" width="15.140625" style="13" bestFit="1" customWidth="1"/>
    <col min="14350" max="14350" width="7.85546875" style="13" customWidth="1"/>
    <col min="14351" max="14351" width="13.7109375" style="13" customWidth="1"/>
    <col min="14352" max="14352" width="6.42578125" style="13" customWidth="1"/>
    <col min="14353" max="14592" width="9.140625" style="13"/>
    <col min="14593" max="14593" width="6.140625" style="13" bestFit="1" customWidth="1"/>
    <col min="14594" max="14594" width="85.85546875" style="13" customWidth="1"/>
    <col min="14595" max="14595" width="16.28515625" style="13" customWidth="1"/>
    <col min="14596" max="14596" width="14.7109375" style="13" customWidth="1"/>
    <col min="14597" max="14597" width="16" style="13" customWidth="1"/>
    <col min="14598" max="14598" width="10.28515625" style="13" customWidth="1"/>
    <col min="14599" max="14599" width="15.5703125" style="13" customWidth="1"/>
    <col min="14600" max="14600" width="16.5703125" style="13" customWidth="1"/>
    <col min="14601" max="14601" width="17.5703125" style="13" customWidth="1"/>
    <col min="14602" max="14602" width="18.28515625" style="13" customWidth="1"/>
    <col min="14603" max="14603" width="15.140625" style="13" customWidth="1"/>
    <col min="14604" max="14604" width="21.7109375" style="13" customWidth="1"/>
    <col min="14605" max="14605" width="15.140625" style="13" bestFit="1" customWidth="1"/>
    <col min="14606" max="14606" width="7.85546875" style="13" customWidth="1"/>
    <col min="14607" max="14607" width="13.7109375" style="13" customWidth="1"/>
    <col min="14608" max="14608" width="6.42578125" style="13" customWidth="1"/>
    <col min="14609" max="14848" width="9.140625" style="13"/>
    <col min="14849" max="14849" width="6.140625" style="13" bestFit="1" customWidth="1"/>
    <col min="14850" max="14850" width="85.85546875" style="13" customWidth="1"/>
    <col min="14851" max="14851" width="16.28515625" style="13" customWidth="1"/>
    <col min="14852" max="14852" width="14.7109375" style="13" customWidth="1"/>
    <col min="14853" max="14853" width="16" style="13" customWidth="1"/>
    <col min="14854" max="14854" width="10.28515625" style="13" customWidth="1"/>
    <col min="14855" max="14855" width="15.5703125" style="13" customWidth="1"/>
    <col min="14856" max="14856" width="16.5703125" style="13" customWidth="1"/>
    <col min="14857" max="14857" width="17.5703125" style="13" customWidth="1"/>
    <col min="14858" max="14858" width="18.28515625" style="13" customWidth="1"/>
    <col min="14859" max="14859" width="15.140625" style="13" customWidth="1"/>
    <col min="14860" max="14860" width="21.7109375" style="13" customWidth="1"/>
    <col min="14861" max="14861" width="15.140625" style="13" bestFit="1" customWidth="1"/>
    <col min="14862" max="14862" width="7.85546875" style="13" customWidth="1"/>
    <col min="14863" max="14863" width="13.7109375" style="13" customWidth="1"/>
    <col min="14864" max="14864" width="6.42578125" style="13" customWidth="1"/>
    <col min="14865" max="15104" width="9.140625" style="13"/>
    <col min="15105" max="15105" width="6.140625" style="13" bestFit="1" customWidth="1"/>
    <col min="15106" max="15106" width="85.85546875" style="13" customWidth="1"/>
    <col min="15107" max="15107" width="16.28515625" style="13" customWidth="1"/>
    <col min="15108" max="15108" width="14.7109375" style="13" customWidth="1"/>
    <col min="15109" max="15109" width="16" style="13" customWidth="1"/>
    <col min="15110" max="15110" width="10.28515625" style="13" customWidth="1"/>
    <col min="15111" max="15111" width="15.5703125" style="13" customWidth="1"/>
    <col min="15112" max="15112" width="16.5703125" style="13" customWidth="1"/>
    <col min="15113" max="15113" width="17.5703125" style="13" customWidth="1"/>
    <col min="15114" max="15114" width="18.28515625" style="13" customWidth="1"/>
    <col min="15115" max="15115" width="15.140625" style="13" customWidth="1"/>
    <col min="15116" max="15116" width="21.7109375" style="13" customWidth="1"/>
    <col min="15117" max="15117" width="15.140625" style="13" bestFit="1" customWidth="1"/>
    <col min="15118" max="15118" width="7.85546875" style="13" customWidth="1"/>
    <col min="15119" max="15119" width="13.7109375" style="13" customWidth="1"/>
    <col min="15120" max="15120" width="6.42578125" style="13" customWidth="1"/>
    <col min="15121" max="15360" width="9.140625" style="13"/>
    <col min="15361" max="15361" width="6.140625" style="13" bestFit="1" customWidth="1"/>
    <col min="15362" max="15362" width="85.85546875" style="13" customWidth="1"/>
    <col min="15363" max="15363" width="16.28515625" style="13" customWidth="1"/>
    <col min="15364" max="15364" width="14.7109375" style="13" customWidth="1"/>
    <col min="15365" max="15365" width="16" style="13" customWidth="1"/>
    <col min="15366" max="15366" width="10.28515625" style="13" customWidth="1"/>
    <col min="15367" max="15367" width="15.5703125" style="13" customWidth="1"/>
    <col min="15368" max="15368" width="16.5703125" style="13" customWidth="1"/>
    <col min="15369" max="15369" width="17.5703125" style="13" customWidth="1"/>
    <col min="15370" max="15370" width="18.28515625" style="13" customWidth="1"/>
    <col min="15371" max="15371" width="15.140625" style="13" customWidth="1"/>
    <col min="15372" max="15372" width="21.7109375" style="13" customWidth="1"/>
    <col min="15373" max="15373" width="15.140625" style="13" bestFit="1" customWidth="1"/>
    <col min="15374" max="15374" width="7.85546875" style="13" customWidth="1"/>
    <col min="15375" max="15375" width="13.7109375" style="13" customWidth="1"/>
    <col min="15376" max="15376" width="6.42578125" style="13" customWidth="1"/>
    <col min="15377" max="15616" width="9.140625" style="13"/>
    <col min="15617" max="15617" width="6.140625" style="13" bestFit="1" customWidth="1"/>
    <col min="15618" max="15618" width="85.85546875" style="13" customWidth="1"/>
    <col min="15619" max="15619" width="16.28515625" style="13" customWidth="1"/>
    <col min="15620" max="15620" width="14.7109375" style="13" customWidth="1"/>
    <col min="15621" max="15621" width="16" style="13" customWidth="1"/>
    <col min="15622" max="15622" width="10.28515625" style="13" customWidth="1"/>
    <col min="15623" max="15623" width="15.5703125" style="13" customWidth="1"/>
    <col min="15624" max="15624" width="16.5703125" style="13" customWidth="1"/>
    <col min="15625" max="15625" width="17.5703125" style="13" customWidth="1"/>
    <col min="15626" max="15626" width="18.28515625" style="13" customWidth="1"/>
    <col min="15627" max="15627" width="15.140625" style="13" customWidth="1"/>
    <col min="15628" max="15628" width="21.7109375" style="13" customWidth="1"/>
    <col min="15629" max="15629" width="15.140625" style="13" bestFit="1" customWidth="1"/>
    <col min="15630" max="15630" width="7.85546875" style="13" customWidth="1"/>
    <col min="15631" max="15631" width="13.7109375" style="13" customWidth="1"/>
    <col min="15632" max="15632" width="6.42578125" style="13" customWidth="1"/>
    <col min="15633" max="15872" width="9.140625" style="13"/>
    <col min="15873" max="15873" width="6.140625" style="13" bestFit="1" customWidth="1"/>
    <col min="15874" max="15874" width="85.85546875" style="13" customWidth="1"/>
    <col min="15875" max="15875" width="16.28515625" style="13" customWidth="1"/>
    <col min="15876" max="15876" width="14.7109375" style="13" customWidth="1"/>
    <col min="15877" max="15877" width="16" style="13" customWidth="1"/>
    <col min="15878" max="15878" width="10.28515625" style="13" customWidth="1"/>
    <col min="15879" max="15879" width="15.5703125" style="13" customWidth="1"/>
    <col min="15880" max="15880" width="16.5703125" style="13" customWidth="1"/>
    <col min="15881" max="15881" width="17.5703125" style="13" customWidth="1"/>
    <col min="15882" max="15882" width="18.28515625" style="13" customWidth="1"/>
    <col min="15883" max="15883" width="15.140625" style="13" customWidth="1"/>
    <col min="15884" max="15884" width="21.7109375" style="13" customWidth="1"/>
    <col min="15885" max="15885" width="15.140625" style="13" bestFit="1" customWidth="1"/>
    <col min="15886" max="15886" width="7.85546875" style="13" customWidth="1"/>
    <col min="15887" max="15887" width="13.7109375" style="13" customWidth="1"/>
    <col min="15888" max="15888" width="6.42578125" style="13" customWidth="1"/>
    <col min="15889" max="16128" width="9.140625" style="13"/>
    <col min="16129" max="16129" width="6.140625" style="13" bestFit="1" customWidth="1"/>
    <col min="16130" max="16130" width="85.85546875" style="13" customWidth="1"/>
    <col min="16131" max="16131" width="16.28515625" style="13" customWidth="1"/>
    <col min="16132" max="16132" width="14.7109375" style="13" customWidth="1"/>
    <col min="16133" max="16133" width="16" style="13" customWidth="1"/>
    <col min="16134" max="16134" width="10.28515625" style="13" customWidth="1"/>
    <col min="16135" max="16135" width="15.5703125" style="13" customWidth="1"/>
    <col min="16136" max="16136" width="16.5703125" style="13" customWidth="1"/>
    <col min="16137" max="16137" width="17.5703125" style="13" customWidth="1"/>
    <col min="16138" max="16138" width="18.28515625" style="13" customWidth="1"/>
    <col min="16139" max="16139" width="15.140625" style="13" customWidth="1"/>
    <col min="16140" max="16140" width="21.7109375" style="13" customWidth="1"/>
    <col min="16141" max="16141" width="15.140625" style="13" bestFit="1" customWidth="1"/>
    <col min="16142" max="16142" width="7.85546875" style="13" customWidth="1"/>
    <col min="16143" max="16143" width="13.7109375" style="13" customWidth="1"/>
    <col min="16144" max="16144" width="6.42578125" style="13" customWidth="1"/>
    <col min="16145" max="16384" width="9.140625" style="13"/>
  </cols>
  <sheetData>
    <row r="1" spans="1:16" x14ac:dyDescent="0.25">
      <c r="G1" s="21"/>
      <c r="H1" s="21"/>
      <c r="I1" s="14"/>
      <c r="J1" s="21"/>
    </row>
    <row r="2" spans="1:16" x14ac:dyDescent="0.25">
      <c r="A2" s="160" t="s">
        <v>293</v>
      </c>
      <c r="B2" s="160"/>
      <c r="C2" s="160"/>
      <c r="D2" s="160"/>
      <c r="E2" s="160"/>
      <c r="F2" s="160"/>
      <c r="G2" s="160"/>
      <c r="H2" s="160"/>
      <c r="I2" s="160"/>
      <c r="J2" s="160"/>
    </row>
    <row r="3" spans="1:16" x14ac:dyDescent="0.25">
      <c r="A3" s="160" t="s">
        <v>210</v>
      </c>
      <c r="B3" s="160"/>
      <c r="C3" s="160"/>
      <c r="D3" s="160"/>
      <c r="E3" s="160"/>
      <c r="F3" s="160"/>
      <c r="G3" s="160"/>
      <c r="H3" s="160"/>
      <c r="I3" s="160"/>
      <c r="J3" s="160"/>
      <c r="K3" s="23"/>
    </row>
    <row r="4" spans="1:16" x14ac:dyDescent="0.25">
      <c r="A4" s="160" t="s">
        <v>303</v>
      </c>
      <c r="B4" s="160"/>
      <c r="C4" s="160"/>
      <c r="D4" s="160"/>
      <c r="E4" s="160"/>
      <c r="F4" s="160"/>
      <c r="G4" s="160"/>
      <c r="H4" s="160"/>
      <c r="I4" s="160"/>
      <c r="J4" s="160"/>
      <c r="K4" s="23"/>
    </row>
    <row r="5" spans="1:16" x14ac:dyDescent="0.25">
      <c r="A5" s="161" t="s">
        <v>211</v>
      </c>
      <c r="B5" s="161"/>
      <c r="C5" s="161"/>
      <c r="D5" s="161"/>
      <c r="E5" s="161"/>
      <c r="F5" s="161"/>
      <c r="G5" s="161"/>
      <c r="H5" s="161"/>
      <c r="I5" s="161"/>
      <c r="J5" s="161"/>
    </row>
    <row r="6" spans="1:16" x14ac:dyDescent="0.25">
      <c r="A6" s="57"/>
      <c r="B6" s="57"/>
      <c r="C6" s="57"/>
      <c r="D6" s="57"/>
      <c r="E6" s="57"/>
      <c r="F6" s="57"/>
      <c r="G6" s="57"/>
      <c r="H6" s="57"/>
      <c r="I6" s="57"/>
      <c r="J6" s="15" t="s">
        <v>212</v>
      </c>
    </row>
    <row r="7" spans="1:16" ht="45" x14ac:dyDescent="0.25">
      <c r="A7" s="101" t="s">
        <v>213</v>
      </c>
      <c r="B7" s="101" t="s">
        <v>299</v>
      </c>
      <c r="C7" s="102" t="s">
        <v>300</v>
      </c>
      <c r="D7" s="102" t="s">
        <v>214</v>
      </c>
      <c r="E7" s="102" t="s">
        <v>215</v>
      </c>
      <c r="F7" s="102" t="s">
        <v>216</v>
      </c>
      <c r="G7" s="102" t="s">
        <v>217</v>
      </c>
      <c r="H7" s="102" t="s">
        <v>218</v>
      </c>
      <c r="I7" s="102" t="s">
        <v>219</v>
      </c>
      <c r="J7" s="101" t="s">
        <v>220</v>
      </c>
      <c r="K7" s="58"/>
      <c r="L7" s="23"/>
      <c r="M7" s="24"/>
    </row>
    <row r="8" spans="1:16" s="25" customFormat="1" ht="10.5" x14ac:dyDescent="0.25">
      <c r="A8" s="103">
        <v>1</v>
      </c>
      <c r="B8" s="103">
        <v>2</v>
      </c>
      <c r="C8" s="103">
        <v>3</v>
      </c>
      <c r="D8" s="103">
        <v>4</v>
      </c>
      <c r="E8" s="103" t="s">
        <v>221</v>
      </c>
      <c r="F8" s="103" t="s">
        <v>222</v>
      </c>
      <c r="G8" s="103">
        <v>7</v>
      </c>
      <c r="H8" s="103">
        <v>8</v>
      </c>
      <c r="I8" s="103">
        <v>9</v>
      </c>
      <c r="J8" s="103" t="s">
        <v>223</v>
      </c>
      <c r="K8" s="59"/>
    </row>
    <row r="9" spans="1:16" s="26" customFormat="1" ht="12.75" x14ac:dyDescent="0.25">
      <c r="A9" s="162" t="s">
        <v>224</v>
      </c>
      <c r="B9" s="162"/>
      <c r="C9" s="111">
        <f>C10+C11+C21</f>
        <v>50000000</v>
      </c>
      <c r="D9" s="111">
        <f>D10+D11</f>
        <v>32830119.70999999</v>
      </c>
      <c r="E9" s="111">
        <f>C9-D9</f>
        <v>17169880.29000001</v>
      </c>
      <c r="F9" s="112">
        <f>D9/C9</f>
        <v>0.65660239419999977</v>
      </c>
      <c r="G9" s="111">
        <f>G10+G11</f>
        <v>0</v>
      </c>
      <c r="H9" s="111">
        <f>H10+H11</f>
        <v>0</v>
      </c>
      <c r="I9" s="111">
        <f>I11+I10</f>
        <v>0</v>
      </c>
      <c r="J9" s="111">
        <f t="shared" ref="J9:J16" si="0">E9-G9-H9-I9</f>
        <v>17169880.29000001</v>
      </c>
      <c r="K9" s="60"/>
      <c r="L9" s="61"/>
      <c r="M9" s="62"/>
      <c r="N9" s="63"/>
      <c r="O9" s="64"/>
      <c r="P9" s="65"/>
    </row>
    <row r="10" spans="1:16" ht="76.5" x14ac:dyDescent="0.25">
      <c r="A10" s="101" t="s">
        <v>225</v>
      </c>
      <c r="B10" s="16" t="s">
        <v>226</v>
      </c>
      <c r="C10" s="113">
        <v>5000000</v>
      </c>
      <c r="D10" s="113">
        <v>10687.4</v>
      </c>
      <c r="E10" s="113">
        <v>4989312.5999999996</v>
      </c>
      <c r="F10" s="114">
        <v>2.1374799999999998E-3</v>
      </c>
      <c r="G10" s="115">
        <v>0</v>
      </c>
      <c r="H10" s="115">
        <v>0</v>
      </c>
      <c r="I10" s="111">
        <v>0</v>
      </c>
      <c r="J10" s="115">
        <v>4989312.5999999996</v>
      </c>
      <c r="K10" s="66"/>
      <c r="L10" s="61"/>
      <c r="M10" s="61"/>
      <c r="N10" s="58"/>
      <c r="O10" s="58"/>
      <c r="P10" s="58"/>
    </row>
    <row r="11" spans="1:16" ht="25.5" x14ac:dyDescent="0.25">
      <c r="A11" s="101" t="s">
        <v>227</v>
      </c>
      <c r="B11" s="17" t="s">
        <v>228</v>
      </c>
      <c r="C11" s="113">
        <v>45000000</v>
      </c>
      <c r="D11" s="113">
        <v>32819432.309999991</v>
      </c>
      <c r="E11" s="113">
        <v>12180567.690000009</v>
      </c>
      <c r="F11" s="114">
        <v>0.72932071799999976</v>
      </c>
      <c r="G11" s="115">
        <v>0</v>
      </c>
      <c r="H11" s="113">
        <v>0</v>
      </c>
      <c r="I11" s="111">
        <v>0</v>
      </c>
      <c r="J11" s="115">
        <v>12180567.690000009</v>
      </c>
      <c r="K11" s="66"/>
      <c r="L11" s="23"/>
      <c r="M11" s="23"/>
    </row>
    <row r="12" spans="1:16" ht="24" x14ac:dyDescent="0.25">
      <c r="A12" s="101" t="s">
        <v>229</v>
      </c>
      <c r="B12" s="18" t="s">
        <v>230</v>
      </c>
      <c r="C12" s="113">
        <f>'[1]Приложение 3'!F32</f>
        <v>0</v>
      </c>
      <c r="D12" s="113">
        <f>'[1]Приложение 3'!I32</f>
        <v>0</v>
      </c>
      <c r="E12" s="113">
        <f t="shared" ref="E12:E15" si="1">C12-D12</f>
        <v>0</v>
      </c>
      <c r="F12" s="113">
        <v>0</v>
      </c>
      <c r="G12" s="115">
        <f>'[1]Приложение 3'!F11-'[1]Приложение 3'!I11</f>
        <v>0</v>
      </c>
      <c r="H12" s="113">
        <v>0</v>
      </c>
      <c r="I12" s="111">
        <f t="shared" ref="I12:I21" si="2">I14+I13</f>
        <v>0</v>
      </c>
      <c r="J12" s="115">
        <f t="shared" si="0"/>
        <v>0</v>
      </c>
      <c r="L12" s="23"/>
      <c r="M12" s="23"/>
    </row>
    <row r="13" spans="1:16" ht="24" x14ac:dyDescent="0.25">
      <c r="A13" s="101" t="s">
        <v>231</v>
      </c>
      <c r="B13" s="19" t="s">
        <v>232</v>
      </c>
      <c r="C13" s="113">
        <f>'[1]Приложение 3'!F33</f>
        <v>0</v>
      </c>
      <c r="D13" s="113">
        <f>'[1]Приложение 3'!I33</f>
        <v>0</v>
      </c>
      <c r="E13" s="113">
        <f t="shared" si="1"/>
        <v>0</v>
      </c>
      <c r="F13" s="113">
        <v>0</v>
      </c>
      <c r="G13" s="115">
        <f>'[1]Приложение 3'!F12-'[1]Приложение 3'!I12</f>
        <v>0</v>
      </c>
      <c r="H13" s="115">
        <v>0</v>
      </c>
      <c r="I13" s="111">
        <f t="shared" si="2"/>
        <v>0</v>
      </c>
      <c r="J13" s="115">
        <f t="shared" si="0"/>
        <v>0</v>
      </c>
      <c r="L13" s="23"/>
    </row>
    <row r="14" spans="1:16" ht="60" x14ac:dyDescent="0.25">
      <c r="A14" s="101" t="s">
        <v>233</v>
      </c>
      <c r="B14" s="19" t="s">
        <v>234</v>
      </c>
      <c r="C14" s="113">
        <f>'[1]Приложение 3'!F34</f>
        <v>0</v>
      </c>
      <c r="D14" s="113">
        <f>'[1]Приложение 3'!I34</f>
        <v>0</v>
      </c>
      <c r="E14" s="113">
        <f t="shared" si="1"/>
        <v>0</v>
      </c>
      <c r="F14" s="113">
        <v>0</v>
      </c>
      <c r="G14" s="115">
        <f>'[1]Приложение 3'!F13-'[1]Приложение 3'!I13</f>
        <v>0</v>
      </c>
      <c r="H14" s="115">
        <v>0</v>
      </c>
      <c r="I14" s="111">
        <f t="shared" si="2"/>
        <v>0</v>
      </c>
      <c r="J14" s="115">
        <f t="shared" si="0"/>
        <v>0</v>
      </c>
      <c r="L14" s="23"/>
    </row>
    <row r="15" spans="1:16" ht="24" x14ac:dyDescent="0.25">
      <c r="A15" s="101" t="s">
        <v>235</v>
      </c>
      <c r="B15" s="67" t="s">
        <v>236</v>
      </c>
      <c r="C15" s="113">
        <f>'[1]Приложение 3'!F35</f>
        <v>0</v>
      </c>
      <c r="D15" s="113">
        <f>'[1]Приложение 3'!I35</f>
        <v>0</v>
      </c>
      <c r="E15" s="113">
        <f t="shared" si="1"/>
        <v>0</v>
      </c>
      <c r="F15" s="113">
        <v>0</v>
      </c>
      <c r="G15" s="115">
        <f>'[1]Приложение 3'!F14-'[1]Приложение 3'!I14</f>
        <v>0</v>
      </c>
      <c r="H15" s="115">
        <v>0</v>
      </c>
      <c r="I15" s="111">
        <f t="shared" si="2"/>
        <v>0</v>
      </c>
      <c r="J15" s="115">
        <f t="shared" si="0"/>
        <v>0</v>
      </c>
    </row>
    <row r="16" spans="1:16" ht="48" x14ac:dyDescent="0.25">
      <c r="A16" s="101" t="s">
        <v>237</v>
      </c>
      <c r="B16" s="68" t="s">
        <v>238</v>
      </c>
      <c r="C16" s="113">
        <f>'[1]Приложение 3'!F36</f>
        <v>0</v>
      </c>
      <c r="D16" s="113">
        <f>'[1]Приложение 3'!I36</f>
        <v>0</v>
      </c>
      <c r="E16" s="113">
        <v>0</v>
      </c>
      <c r="F16" s="113">
        <v>0</v>
      </c>
      <c r="G16" s="115">
        <f>'[1]Приложение 3'!F15-'[1]Приложение 3'!I15</f>
        <v>0</v>
      </c>
      <c r="H16" s="115">
        <v>0</v>
      </c>
      <c r="I16" s="111">
        <f t="shared" si="2"/>
        <v>0</v>
      </c>
      <c r="J16" s="115">
        <f t="shared" si="0"/>
        <v>0</v>
      </c>
    </row>
    <row r="17" spans="1:10" ht="36" x14ac:dyDescent="0.25">
      <c r="A17" s="101" t="s">
        <v>239</v>
      </c>
      <c r="B17" s="68" t="s">
        <v>240</v>
      </c>
      <c r="C17" s="104">
        <v>33000000</v>
      </c>
      <c r="D17" s="113">
        <v>23719432.309999991</v>
      </c>
      <c r="E17" s="113">
        <v>9280567.6900000088</v>
      </c>
      <c r="F17" s="114">
        <v>0.71877067606060574</v>
      </c>
      <c r="G17" s="115">
        <v>0</v>
      </c>
      <c r="H17" s="115">
        <v>0</v>
      </c>
      <c r="I17" s="111">
        <v>0</v>
      </c>
      <c r="J17" s="115">
        <v>9280567.6900000088</v>
      </c>
    </row>
    <row r="18" spans="1:10" ht="24" x14ac:dyDescent="0.25">
      <c r="A18" s="101" t="s">
        <v>241</v>
      </c>
      <c r="B18" s="68" t="s">
        <v>242</v>
      </c>
      <c r="C18" s="113">
        <v>0</v>
      </c>
      <c r="D18" s="113">
        <v>0</v>
      </c>
      <c r="E18" s="113">
        <v>0</v>
      </c>
      <c r="F18" s="114" t="s">
        <v>154</v>
      </c>
      <c r="G18" s="115">
        <v>0</v>
      </c>
      <c r="H18" s="113">
        <v>0</v>
      </c>
      <c r="I18" s="111">
        <v>0</v>
      </c>
      <c r="J18" s="115">
        <v>0</v>
      </c>
    </row>
    <row r="19" spans="1:10" x14ac:dyDescent="0.25">
      <c r="A19" s="101" t="s">
        <v>243</v>
      </c>
      <c r="B19" s="68" t="s">
        <v>244</v>
      </c>
      <c r="C19" s="113">
        <v>0</v>
      </c>
      <c r="D19" s="113">
        <v>0</v>
      </c>
      <c r="E19" s="113">
        <v>0</v>
      </c>
      <c r="F19" s="113">
        <v>0</v>
      </c>
      <c r="G19" s="115">
        <v>0</v>
      </c>
      <c r="H19" s="115">
        <v>0</v>
      </c>
      <c r="I19" s="111">
        <v>0</v>
      </c>
      <c r="J19" s="115">
        <v>0</v>
      </c>
    </row>
    <row r="20" spans="1:10" x14ac:dyDescent="0.25">
      <c r="A20" s="101" t="s">
        <v>245</v>
      </c>
      <c r="B20" s="68" t="s">
        <v>246</v>
      </c>
      <c r="C20" s="113">
        <v>12000000</v>
      </c>
      <c r="D20" s="113">
        <v>9100000</v>
      </c>
      <c r="E20" s="113">
        <v>2900000</v>
      </c>
      <c r="F20" s="114">
        <v>0.7583333333333333</v>
      </c>
      <c r="G20" s="115">
        <v>0</v>
      </c>
      <c r="H20" s="115">
        <v>0</v>
      </c>
      <c r="I20" s="111">
        <v>0</v>
      </c>
      <c r="J20" s="115">
        <v>2900000</v>
      </c>
    </row>
    <row r="21" spans="1:10" ht="38.25" x14ac:dyDescent="0.25">
      <c r="A21" s="101" t="s">
        <v>247</v>
      </c>
      <c r="B21" s="16" t="s">
        <v>248</v>
      </c>
      <c r="C21" s="113">
        <v>0</v>
      </c>
      <c r="D21" s="113">
        <f>'[1]Приложение 3'!I58-'[1]Приложение 3'!H58</f>
        <v>0</v>
      </c>
      <c r="E21" s="113">
        <f>C21-D21</f>
        <v>0</v>
      </c>
      <c r="F21" s="113">
        <v>0</v>
      </c>
      <c r="G21" s="113">
        <f>'[1]Приложение 3'!F34-'[1]Приложение 3'!I34+'[1]Приложение 3'!H34</f>
        <v>0</v>
      </c>
      <c r="H21" s="115">
        <v>0</v>
      </c>
      <c r="I21" s="111">
        <f t="shared" si="2"/>
        <v>0</v>
      </c>
      <c r="J21" s="115">
        <f>E21-G21-H21-I21</f>
        <v>0</v>
      </c>
    </row>
    <row r="22" spans="1:10" x14ac:dyDescent="0.25">
      <c r="E22" s="20"/>
    </row>
    <row r="23" spans="1:10" s="27" customFormat="1" ht="18" x14ac:dyDescent="0.2">
      <c r="A23" s="69"/>
      <c r="B23" s="163"/>
      <c r="C23" s="163"/>
      <c r="D23" s="163"/>
      <c r="E23" s="163"/>
      <c r="F23" s="163"/>
      <c r="G23" s="163"/>
      <c r="H23" s="163"/>
      <c r="I23" s="163"/>
      <c r="J23" s="163"/>
    </row>
    <row r="24" spans="1:10" s="27" customFormat="1" x14ac:dyDescent="0.25">
      <c r="A24" s="70"/>
      <c r="B24" s="70"/>
      <c r="C24" s="70"/>
      <c r="D24" s="70"/>
      <c r="E24" s="70"/>
      <c r="F24"/>
      <c r="G24"/>
      <c r="H24"/>
      <c r="I24" s="70"/>
      <c r="J24" s="28"/>
    </row>
    <row r="25" spans="1:10" customFormat="1" x14ac:dyDescent="0.25">
      <c r="A25" s="13"/>
      <c r="B25" s="13"/>
    </row>
    <row r="26" spans="1:10" customFormat="1" x14ac:dyDescent="0.25">
      <c r="A26" s="13"/>
      <c r="B26" s="13"/>
    </row>
    <row r="27" spans="1:10" customFormat="1" x14ac:dyDescent="0.25">
      <c r="A27" s="159"/>
      <c r="B27" s="159"/>
    </row>
    <row r="28" spans="1:10" customFormat="1" x14ac:dyDescent="0.25">
      <c r="A28" s="29"/>
      <c r="B28" s="71"/>
    </row>
    <row r="29" spans="1:10" customFormat="1" ht="18" x14ac:dyDescent="0.25">
      <c r="C29" s="72"/>
      <c r="D29" s="73"/>
      <c r="E29" s="72"/>
      <c r="F29" s="73"/>
      <c r="G29" s="74"/>
      <c r="H29" s="74"/>
    </row>
    <row r="30" spans="1:10" customFormat="1" ht="18" x14ac:dyDescent="0.25">
      <c r="C30" s="72"/>
      <c r="D30" s="73"/>
      <c r="E30" s="72"/>
      <c r="F30" s="73"/>
      <c r="G30" s="74"/>
      <c r="H30" s="74"/>
    </row>
    <row r="31" spans="1:10" customFormat="1" ht="18" x14ac:dyDescent="0.25">
      <c r="C31" s="72"/>
      <c r="D31" s="73"/>
      <c r="E31" s="72"/>
      <c r="F31" s="73"/>
      <c r="G31" s="74"/>
      <c r="H31" s="74"/>
    </row>
    <row r="32" spans="1:10" customFormat="1" ht="18" hidden="1" x14ac:dyDescent="0.25">
      <c r="C32" s="72"/>
      <c r="D32" s="73"/>
      <c r="E32" s="72"/>
      <c r="F32" s="73"/>
      <c r="G32" s="74"/>
      <c r="H32" s="74"/>
    </row>
    <row r="33" spans="1:4" customFormat="1" x14ac:dyDescent="0.25">
      <c r="A33" s="13"/>
      <c r="B33" s="13"/>
      <c r="C33" s="29"/>
      <c r="D33" s="29"/>
    </row>
    <row r="34" spans="1:4" customFormat="1" x14ac:dyDescent="0.25">
      <c r="A34" s="13"/>
      <c r="B34" s="13"/>
      <c r="C34" s="13"/>
      <c r="D34" s="13"/>
    </row>
    <row r="35" spans="1:4" customFormat="1" x14ac:dyDescent="0.25">
      <c r="A35" s="13"/>
      <c r="B35" s="13"/>
      <c r="C35" s="13"/>
      <c r="D35" s="13"/>
    </row>
    <row r="36" spans="1:4" x14ac:dyDescent="0.2">
      <c r="B36" s="29"/>
      <c r="C36" s="29"/>
      <c r="D36" s="29"/>
    </row>
  </sheetData>
  <customSheetViews>
    <customSheetView guid="{EC1DDABA-87E5-4CA0-BDFA-3176D5C21D42}" hiddenRows="1" state="hidden" topLeftCell="A7">
      <selection activeCell="G14" sqref="G14"/>
      <pageMargins left="0.7" right="0.7" top="0.75" bottom="0.75" header="0.3" footer="0.3"/>
    </customSheetView>
    <customSheetView guid="{F8C4027D-D6CA-4157-8FAE-71E83CC44D4D}" hiddenRows="1" state="hidden" topLeftCell="A7">
      <selection activeCell="G14" sqref="G14"/>
      <pageMargins left="0.7" right="0.7" top="0.75" bottom="0.75" header="0.3" footer="0.3"/>
    </customSheetView>
    <customSheetView guid="{B1E9D3A3-6A2B-4E76-A163-C3C5D3CBC4BC}" hiddenRows="1" topLeftCell="A14">
      <selection activeCell="E13" sqref="E13"/>
      <pageMargins left="0.7" right="0.7" top="0.75" bottom="0.75" header="0.3" footer="0.3"/>
    </customSheetView>
    <customSheetView guid="{B358A58E-8635-4813-99A2-4F1FD4FD075C}" hiddenRows="1" topLeftCell="A5">
      <selection activeCell="B14" sqref="B14"/>
      <pageMargins left="0.7" right="0.7" top="0.75" bottom="0.75" header="0.3" footer="0.3"/>
    </customSheetView>
    <customSheetView guid="{34FCE91F-37BB-4E1C-80D8-8DC0E1239857}" hiddenRows="1" topLeftCell="A2">
      <selection activeCell="E13" sqref="E13"/>
      <pageMargins left="0.7" right="0.7" top="0.75" bottom="0.75" header="0.3" footer="0.3"/>
    </customSheetView>
    <customSheetView guid="{87167B54-14FD-40B4-B520-8ADAF9DCA900}" hiddenRows="1" topLeftCell="A2">
      <selection activeCell="E13" sqref="E13"/>
      <pageMargins left="0.7" right="0.7" top="0.75" bottom="0.75" header="0.3" footer="0.3"/>
    </customSheetView>
    <customSheetView guid="{354784A5-404C-43C6-9215-508293194394}" hiddenRows="1" state="hidden" topLeftCell="A7">
      <selection activeCell="G14" sqref="G14"/>
      <pageMargins left="0.7" right="0.7" top="0.75" bottom="0.75" header="0.3" footer="0.3"/>
    </customSheetView>
    <customSheetView guid="{8F1248FC-EA8E-4DC7-8B97-6406CD1514A9}" hiddenRows="1" state="hidden" topLeftCell="A7">
      <selection activeCell="G14" sqref="G14"/>
      <pageMargins left="0.7" right="0.7" top="0.75" bottom="0.75" header="0.3" footer="0.3"/>
    </customSheetView>
    <customSheetView guid="{DE0F5E73-EF4C-476D-B6AE-BFEFF57E867A}" hiddenRows="1" state="hidden" topLeftCell="A7">
      <selection activeCell="G14" sqref="G14"/>
      <pageMargins left="0.7" right="0.7" top="0.75" bottom="0.75" header="0.3" footer="0.3"/>
    </customSheetView>
  </customSheetViews>
  <mergeCells count="7">
    <mergeCell ref="A27:B27"/>
    <mergeCell ref="A2:J2"/>
    <mergeCell ref="A3:J3"/>
    <mergeCell ref="A4:J4"/>
    <mergeCell ref="A5:J5"/>
    <mergeCell ref="A9:B9"/>
    <mergeCell ref="B23:J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8"/>
  <sheetViews>
    <sheetView topLeftCell="A25" workbookViewId="0">
      <selection activeCell="F18" sqref="F18"/>
    </sheetView>
  </sheetViews>
  <sheetFormatPr defaultRowHeight="12.75" customHeight="1" outlineLevelRow="4" x14ac:dyDescent="0.25"/>
  <cols>
    <col min="1" max="1" width="26.140625" customWidth="1"/>
    <col min="2" max="3" width="10.28515625" customWidth="1"/>
    <col min="4" max="6" width="15.42578125" customWidth="1"/>
    <col min="8" max="8" width="13.140625" customWidth="1"/>
    <col min="9" max="10" width="12.42578125" bestFit="1" customWidth="1"/>
    <col min="11" max="11" width="10.7109375" bestFit="1" customWidth="1"/>
  </cols>
  <sheetData>
    <row r="1" spans="1:11" ht="15" x14ac:dyDescent="0.25">
      <c r="B1" s="164" t="s">
        <v>267</v>
      </c>
      <c r="C1" s="164"/>
      <c r="D1" s="164"/>
      <c r="E1" s="164"/>
      <c r="F1" s="164"/>
      <c r="G1" s="164"/>
      <c r="H1" s="30"/>
      <c r="I1" s="30"/>
      <c r="J1" s="30"/>
      <c r="K1" s="30"/>
    </row>
    <row r="2" spans="1:11" ht="15" x14ac:dyDescent="0.25">
      <c r="B2" s="31" t="s">
        <v>268</v>
      </c>
      <c r="C2" s="30"/>
      <c r="D2" s="30"/>
      <c r="E2" s="30"/>
      <c r="F2" s="30"/>
      <c r="G2" s="30"/>
      <c r="H2" s="30"/>
      <c r="I2" s="30"/>
      <c r="J2" s="30"/>
      <c r="K2" s="30"/>
    </row>
    <row r="3" spans="1:11" ht="15" x14ac:dyDescent="0.25">
      <c r="B3" s="52"/>
      <c r="C3" s="53"/>
      <c r="D3" s="53"/>
      <c r="E3" s="53"/>
      <c r="F3" s="53"/>
      <c r="G3" s="53"/>
      <c r="H3" s="53"/>
      <c r="I3" s="53"/>
      <c r="J3" s="53"/>
      <c r="K3" s="53"/>
    </row>
    <row r="4" spans="1:11" ht="15" x14ac:dyDescent="0.25">
      <c r="B4" s="52" t="s">
        <v>288</v>
      </c>
      <c r="C4" s="53"/>
      <c r="D4" s="53"/>
      <c r="E4" s="53"/>
      <c r="F4" s="54"/>
      <c r="G4" s="53"/>
      <c r="H4" s="54"/>
      <c r="I4" s="54"/>
      <c r="J4" s="53"/>
      <c r="K4" s="53"/>
    </row>
    <row r="5" spans="1:11" ht="15" x14ac:dyDescent="0.25">
      <c r="B5" s="30" t="s">
        <v>289</v>
      </c>
      <c r="C5" s="30"/>
      <c r="D5" s="30"/>
      <c r="E5" s="30"/>
      <c r="F5" s="30"/>
      <c r="G5" s="30"/>
      <c r="H5" s="30"/>
      <c r="I5" s="30"/>
      <c r="J5" s="30"/>
      <c r="K5" s="30"/>
    </row>
    <row r="6" spans="1:11" ht="15" x14ac:dyDescent="0.25">
      <c r="B6" s="165"/>
      <c r="C6" s="166"/>
      <c r="D6" s="166"/>
      <c r="E6" s="166"/>
      <c r="F6" s="166"/>
      <c r="G6" s="166"/>
      <c r="H6" s="166"/>
      <c r="I6" s="166"/>
      <c r="J6" s="32"/>
      <c r="K6" s="32"/>
    </row>
    <row r="7" spans="1:11" ht="15" x14ac:dyDescent="0.25">
      <c r="B7" s="165" t="s">
        <v>269</v>
      </c>
      <c r="C7" s="166"/>
      <c r="D7" s="166"/>
      <c r="E7" s="166"/>
      <c r="F7" s="166"/>
      <c r="G7" s="166"/>
      <c r="H7" s="166"/>
    </row>
    <row r="8" spans="1:11" ht="15" x14ac:dyDescent="0.25">
      <c r="B8" s="165" t="s">
        <v>270</v>
      </c>
      <c r="C8" s="166"/>
      <c r="D8" s="166"/>
      <c r="E8" s="166"/>
      <c r="F8" s="166"/>
      <c r="G8" s="166"/>
      <c r="H8" s="166"/>
    </row>
    <row r="9" spans="1:11" ht="15" x14ac:dyDescent="0.25">
      <c r="B9" s="165"/>
      <c r="C9" s="166"/>
      <c r="D9" s="166"/>
      <c r="E9" s="166"/>
      <c r="F9" s="166"/>
      <c r="G9" s="166"/>
      <c r="H9" s="166"/>
    </row>
    <row r="10" spans="1:11" ht="15" x14ac:dyDescent="0.25">
      <c r="B10" s="33" t="s">
        <v>276</v>
      </c>
      <c r="C10" s="33"/>
      <c r="D10" s="33"/>
      <c r="E10" s="33"/>
      <c r="F10" s="33"/>
      <c r="G10" s="33"/>
      <c r="H10" s="33"/>
      <c r="I10" s="33"/>
      <c r="J10" s="30"/>
      <c r="K10" s="30"/>
    </row>
    <row r="11" spans="1:11" ht="21" x14ac:dyDescent="0.25">
      <c r="B11" s="34" t="s">
        <v>271</v>
      </c>
      <c r="C11" s="34" t="s">
        <v>272</v>
      </c>
      <c r="D11" s="34" t="s">
        <v>290</v>
      </c>
      <c r="E11" s="34" t="s">
        <v>273</v>
      </c>
      <c r="F11" s="34" t="s">
        <v>291</v>
      </c>
      <c r="H11" s="105"/>
      <c r="I11" s="106"/>
      <c r="J11" s="106"/>
      <c r="K11" s="106"/>
    </row>
    <row r="12" spans="1:11" ht="15" x14ac:dyDescent="0.25">
      <c r="B12" s="35" t="s">
        <v>274</v>
      </c>
      <c r="C12" s="36"/>
      <c r="D12" s="40">
        <v>37395500.799999997</v>
      </c>
      <c r="E12" s="40">
        <v>4887571</v>
      </c>
      <c r="F12" s="40">
        <v>8695148.8000000007</v>
      </c>
      <c r="H12" s="105"/>
      <c r="I12" s="106"/>
      <c r="J12" s="106"/>
      <c r="K12" s="106"/>
    </row>
    <row r="13" spans="1:11" ht="15" x14ac:dyDescent="0.25">
      <c r="A13" t="str">
        <f>CONCATENATE(B13,C13)</f>
        <v>0100</v>
      </c>
      <c r="B13" s="37" t="s">
        <v>6</v>
      </c>
      <c r="C13" s="38"/>
      <c r="D13" s="41">
        <v>3905346.3</v>
      </c>
      <c r="E13" s="41">
        <v>581944.19999999995</v>
      </c>
      <c r="F13" s="41">
        <v>973778.2</v>
      </c>
      <c r="H13" s="105"/>
      <c r="I13" s="106"/>
      <c r="J13" s="106"/>
      <c r="K13" s="106"/>
    </row>
    <row r="14" spans="1:11" ht="15" outlineLevel="1" x14ac:dyDescent="0.25">
      <c r="A14" t="str">
        <f t="shared" ref="A14:A77" si="0">CONCATENATE(B14,C14)</f>
        <v>0102</v>
      </c>
      <c r="B14" s="37" t="s">
        <v>7</v>
      </c>
      <c r="C14" s="38"/>
      <c r="D14" s="41">
        <v>13974.5</v>
      </c>
      <c r="E14" s="41">
        <v>4861.1000000000004</v>
      </c>
      <c r="F14" s="41">
        <v>6486.4</v>
      </c>
      <c r="H14" s="105"/>
      <c r="I14" s="106"/>
      <c r="J14" s="106"/>
      <c r="K14" s="106"/>
    </row>
    <row r="15" spans="1:11" ht="15" outlineLevel="2" x14ac:dyDescent="0.25">
      <c r="A15" t="str">
        <f t="shared" si="0"/>
        <v>0102100</v>
      </c>
      <c r="B15" s="37" t="s">
        <v>7</v>
      </c>
      <c r="C15" s="38" t="s">
        <v>8</v>
      </c>
      <c r="D15" s="41">
        <v>13974.5</v>
      </c>
      <c r="E15" s="41">
        <v>4861.1000000000004</v>
      </c>
      <c r="F15" s="41">
        <v>6486.4</v>
      </c>
      <c r="H15" s="105"/>
      <c r="I15" s="106"/>
      <c r="J15" s="106"/>
      <c r="K15" s="106"/>
    </row>
    <row r="16" spans="1:11" ht="15" outlineLevel="3" x14ac:dyDescent="0.25">
      <c r="A16" t="str">
        <f t="shared" si="0"/>
        <v>0102120</v>
      </c>
      <c r="B16" s="37" t="s">
        <v>7</v>
      </c>
      <c r="C16" s="38" t="s">
        <v>9</v>
      </c>
      <c r="D16" s="41">
        <v>13974.5</v>
      </c>
      <c r="E16" s="41">
        <v>4861.1000000000004</v>
      </c>
      <c r="F16" s="41">
        <v>6486.4</v>
      </c>
      <c r="H16" s="105"/>
      <c r="I16" s="106"/>
      <c r="J16" s="106"/>
      <c r="K16" s="106"/>
    </row>
    <row r="17" spans="1:11" ht="15" outlineLevel="4" x14ac:dyDescent="0.25">
      <c r="A17" t="str">
        <f t="shared" si="0"/>
        <v>0102121</v>
      </c>
      <c r="B17" s="39" t="s">
        <v>7</v>
      </c>
      <c r="C17" s="39" t="s">
        <v>10</v>
      </c>
      <c r="D17" s="42">
        <v>11767.6</v>
      </c>
      <c r="E17" s="42">
        <v>4363.7</v>
      </c>
      <c r="F17" s="42">
        <v>5445.6</v>
      </c>
      <c r="H17" s="105"/>
      <c r="I17" s="106"/>
      <c r="J17" s="106"/>
      <c r="K17" s="106"/>
    </row>
    <row r="18" spans="1:11" ht="15" outlineLevel="4" x14ac:dyDescent="0.25">
      <c r="A18" t="str">
        <f t="shared" si="0"/>
        <v>0102122</v>
      </c>
      <c r="B18" s="39" t="s">
        <v>7</v>
      </c>
      <c r="C18" s="39" t="s">
        <v>11</v>
      </c>
      <c r="D18" s="42">
        <v>120.8</v>
      </c>
      <c r="E18" s="42">
        <v>0</v>
      </c>
      <c r="F18" s="42">
        <v>120.8</v>
      </c>
      <c r="H18" s="105"/>
      <c r="I18" s="106"/>
      <c r="J18" s="106"/>
      <c r="K18" s="106"/>
    </row>
    <row r="19" spans="1:11" ht="15" outlineLevel="4" x14ac:dyDescent="0.25">
      <c r="A19" t="str">
        <f t="shared" si="0"/>
        <v>0102129</v>
      </c>
      <c r="B19" s="39" t="s">
        <v>7</v>
      </c>
      <c r="C19" s="39" t="s">
        <v>156</v>
      </c>
      <c r="D19" s="42">
        <v>2086.1</v>
      </c>
      <c r="E19" s="42">
        <v>497.3</v>
      </c>
      <c r="F19" s="42">
        <v>920</v>
      </c>
      <c r="H19" s="105"/>
      <c r="I19" s="106"/>
      <c r="J19" s="106"/>
      <c r="K19" s="106"/>
    </row>
    <row r="20" spans="1:11" ht="15" outlineLevel="1" x14ac:dyDescent="0.25">
      <c r="A20" t="str">
        <f t="shared" si="0"/>
        <v>0103</v>
      </c>
      <c r="B20" s="37" t="s">
        <v>12</v>
      </c>
      <c r="C20" s="38"/>
      <c r="D20" s="41">
        <v>163510.6</v>
      </c>
      <c r="E20" s="41">
        <v>25129</v>
      </c>
      <c r="F20" s="41">
        <v>42256.5</v>
      </c>
      <c r="H20" s="105"/>
      <c r="I20" s="106"/>
      <c r="J20" s="106"/>
      <c r="K20" s="106"/>
    </row>
    <row r="21" spans="1:11" ht="15" outlineLevel="2" x14ac:dyDescent="0.25">
      <c r="A21" t="str">
        <f t="shared" si="0"/>
        <v>0103100</v>
      </c>
      <c r="B21" s="37" t="s">
        <v>12</v>
      </c>
      <c r="C21" s="38" t="s">
        <v>8</v>
      </c>
      <c r="D21" s="41">
        <v>148083.79999999999</v>
      </c>
      <c r="E21" s="41">
        <v>23510.7</v>
      </c>
      <c r="F21" s="41">
        <v>37813.9</v>
      </c>
      <c r="H21" s="105"/>
      <c r="I21" s="106"/>
      <c r="J21" s="106"/>
      <c r="K21" s="106"/>
    </row>
    <row r="22" spans="1:11" ht="15" outlineLevel="3" x14ac:dyDescent="0.25">
      <c r="A22" t="str">
        <f t="shared" si="0"/>
        <v>0103120</v>
      </c>
      <c r="B22" s="37" t="s">
        <v>12</v>
      </c>
      <c r="C22" s="38" t="s">
        <v>9</v>
      </c>
      <c r="D22" s="41">
        <v>148083.79999999999</v>
      </c>
      <c r="E22" s="41">
        <v>23510.7</v>
      </c>
      <c r="F22" s="41">
        <v>37813.9</v>
      </c>
      <c r="H22" s="105"/>
      <c r="I22" s="106"/>
      <c r="J22" s="106"/>
      <c r="K22" s="106"/>
    </row>
    <row r="23" spans="1:11" ht="15" outlineLevel="4" x14ac:dyDescent="0.25">
      <c r="A23" t="str">
        <f t="shared" si="0"/>
        <v>0103121</v>
      </c>
      <c r="B23" s="39" t="s">
        <v>12</v>
      </c>
      <c r="C23" s="39" t="s">
        <v>10</v>
      </c>
      <c r="D23" s="42">
        <v>116290.6</v>
      </c>
      <c r="E23" s="42">
        <v>18314.900000000001</v>
      </c>
      <c r="F23" s="42">
        <v>27826.400000000001</v>
      </c>
      <c r="H23" s="105"/>
      <c r="I23" s="106"/>
      <c r="J23" s="106"/>
      <c r="K23" s="106"/>
    </row>
    <row r="24" spans="1:11" ht="15" outlineLevel="4" x14ac:dyDescent="0.25">
      <c r="A24" t="str">
        <f t="shared" si="0"/>
        <v>0103122</v>
      </c>
      <c r="B24" s="39" t="s">
        <v>12</v>
      </c>
      <c r="C24" s="39" t="s">
        <v>11</v>
      </c>
      <c r="D24" s="42">
        <v>4952.1000000000004</v>
      </c>
      <c r="E24" s="42">
        <v>362.6</v>
      </c>
      <c r="F24" s="42">
        <v>1521.9</v>
      </c>
      <c r="H24" s="105"/>
      <c r="I24" s="106"/>
      <c r="J24" s="106"/>
      <c r="K24" s="106"/>
    </row>
    <row r="25" spans="1:11" ht="15" outlineLevel="4" x14ac:dyDescent="0.25">
      <c r="A25" t="str">
        <f t="shared" si="0"/>
        <v>0103123</v>
      </c>
      <c r="B25" s="39" t="s">
        <v>12</v>
      </c>
      <c r="C25" s="39" t="s">
        <v>172</v>
      </c>
      <c r="D25" s="42">
        <v>214</v>
      </c>
      <c r="E25" s="42">
        <v>0</v>
      </c>
      <c r="F25" s="42">
        <v>60</v>
      </c>
      <c r="H25" s="105"/>
      <c r="I25" s="106"/>
      <c r="J25" s="106"/>
      <c r="K25" s="106"/>
    </row>
    <row r="26" spans="1:11" ht="15" outlineLevel="4" x14ac:dyDescent="0.25">
      <c r="A26" t="str">
        <f t="shared" si="0"/>
        <v>0103129</v>
      </c>
      <c r="B26" s="39" t="s">
        <v>12</v>
      </c>
      <c r="C26" s="39" t="s">
        <v>156</v>
      </c>
      <c r="D26" s="42">
        <v>26627.1</v>
      </c>
      <c r="E26" s="42">
        <v>4833.2</v>
      </c>
      <c r="F26" s="42">
        <v>8405.6</v>
      </c>
      <c r="H26" s="105"/>
      <c r="I26" s="106"/>
      <c r="J26" s="106"/>
      <c r="K26" s="106"/>
    </row>
    <row r="27" spans="1:11" ht="15" outlineLevel="2" x14ac:dyDescent="0.25">
      <c r="A27" t="str">
        <f t="shared" si="0"/>
        <v>0103200</v>
      </c>
      <c r="B27" s="37" t="s">
        <v>12</v>
      </c>
      <c r="C27" s="38" t="s">
        <v>13</v>
      </c>
      <c r="D27" s="41">
        <v>15337.4</v>
      </c>
      <c r="E27" s="41">
        <v>1618.3</v>
      </c>
      <c r="F27" s="41">
        <v>4353.2</v>
      </c>
      <c r="H27" s="105"/>
      <c r="I27" s="106"/>
      <c r="J27" s="106"/>
      <c r="K27" s="106"/>
    </row>
    <row r="28" spans="1:11" ht="15" outlineLevel="3" x14ac:dyDescent="0.25">
      <c r="A28" t="str">
        <f t="shared" si="0"/>
        <v>0103240</v>
      </c>
      <c r="B28" s="37" t="s">
        <v>12</v>
      </c>
      <c r="C28" s="38" t="s">
        <v>14</v>
      </c>
      <c r="D28" s="41">
        <v>15337.4</v>
      </c>
      <c r="E28" s="41">
        <v>1618.3</v>
      </c>
      <c r="F28" s="41">
        <v>4353.2</v>
      </c>
      <c r="H28" s="105"/>
      <c r="I28" s="106"/>
      <c r="J28" s="106"/>
      <c r="K28" s="106"/>
    </row>
    <row r="29" spans="1:11" ht="15" outlineLevel="4" x14ac:dyDescent="0.25">
      <c r="A29" t="str">
        <f t="shared" si="0"/>
        <v>0103244</v>
      </c>
      <c r="B29" s="39" t="s">
        <v>12</v>
      </c>
      <c r="C29" s="39" t="s">
        <v>15</v>
      </c>
      <c r="D29" s="42">
        <v>15337.4</v>
      </c>
      <c r="E29" s="42">
        <v>1618.3</v>
      </c>
      <c r="F29" s="42">
        <v>4353.2</v>
      </c>
      <c r="H29" s="105"/>
      <c r="I29" s="106"/>
      <c r="J29" s="106"/>
      <c r="K29" s="106"/>
    </row>
    <row r="30" spans="1:11" ht="15" outlineLevel="2" x14ac:dyDescent="0.25">
      <c r="A30" t="str">
        <f t="shared" si="0"/>
        <v>0103300</v>
      </c>
      <c r="B30" s="37" t="s">
        <v>12</v>
      </c>
      <c r="C30" s="38" t="s">
        <v>46</v>
      </c>
      <c r="D30" s="41">
        <v>89.4</v>
      </c>
      <c r="E30" s="41">
        <v>0</v>
      </c>
      <c r="F30" s="41">
        <v>89.4</v>
      </c>
      <c r="H30" s="105"/>
      <c r="I30" s="106"/>
      <c r="J30" s="106"/>
      <c r="K30" s="106"/>
    </row>
    <row r="31" spans="1:11" ht="15" outlineLevel="3" x14ac:dyDescent="0.25">
      <c r="A31" t="str">
        <f t="shared" si="0"/>
        <v>0103320</v>
      </c>
      <c r="B31" s="37" t="s">
        <v>12</v>
      </c>
      <c r="C31" s="38" t="s">
        <v>54</v>
      </c>
      <c r="D31" s="41">
        <v>89.4</v>
      </c>
      <c r="E31" s="41">
        <v>0</v>
      </c>
      <c r="F31" s="41">
        <v>89.4</v>
      </c>
      <c r="H31" s="105"/>
      <c r="I31" s="106"/>
      <c r="J31" s="106"/>
      <c r="K31" s="106"/>
    </row>
    <row r="32" spans="1:11" ht="15" outlineLevel="4" x14ac:dyDescent="0.25">
      <c r="A32" t="str">
        <f t="shared" si="0"/>
        <v>0103321</v>
      </c>
      <c r="B32" s="39" t="s">
        <v>12</v>
      </c>
      <c r="C32" s="39" t="s">
        <v>55</v>
      </c>
      <c r="D32" s="42">
        <v>89.4</v>
      </c>
      <c r="E32" s="42">
        <v>0</v>
      </c>
      <c r="F32" s="42">
        <v>89.4</v>
      </c>
      <c r="H32" s="105"/>
      <c r="I32" s="106"/>
      <c r="J32" s="106"/>
      <c r="K32" s="106"/>
    </row>
    <row r="33" spans="1:11" ht="15" outlineLevel="1" x14ac:dyDescent="0.25">
      <c r="A33" t="str">
        <f t="shared" si="0"/>
        <v>0104</v>
      </c>
      <c r="B33" s="37" t="s">
        <v>16</v>
      </c>
      <c r="C33" s="38"/>
      <c r="D33" s="41">
        <v>1198694.3999999999</v>
      </c>
      <c r="E33" s="41">
        <v>199644.79999999999</v>
      </c>
      <c r="F33" s="41">
        <v>381756.2</v>
      </c>
      <c r="H33" s="105"/>
      <c r="I33" s="106"/>
      <c r="J33" s="106"/>
      <c r="K33" s="106"/>
    </row>
    <row r="34" spans="1:11" ht="15" outlineLevel="2" x14ac:dyDescent="0.25">
      <c r="A34" t="str">
        <f t="shared" si="0"/>
        <v>0104100</v>
      </c>
      <c r="B34" s="37" t="s">
        <v>16</v>
      </c>
      <c r="C34" s="38" t="s">
        <v>8</v>
      </c>
      <c r="D34" s="41">
        <v>1039524.1</v>
      </c>
      <c r="E34" s="41">
        <v>179216</v>
      </c>
      <c r="F34" s="41">
        <v>319808.7</v>
      </c>
      <c r="H34" s="105"/>
      <c r="I34" s="106"/>
      <c r="J34" s="106"/>
      <c r="K34" s="106"/>
    </row>
    <row r="35" spans="1:11" ht="15" outlineLevel="3" x14ac:dyDescent="0.25">
      <c r="A35" t="str">
        <f t="shared" si="0"/>
        <v>0104120</v>
      </c>
      <c r="B35" s="37" t="s">
        <v>16</v>
      </c>
      <c r="C35" s="38" t="s">
        <v>9</v>
      </c>
      <c r="D35" s="41">
        <v>1039524.1</v>
      </c>
      <c r="E35" s="41">
        <v>179216</v>
      </c>
      <c r="F35" s="41">
        <v>319808.7</v>
      </c>
      <c r="H35" s="105"/>
      <c r="I35" s="106"/>
      <c r="J35" s="106"/>
      <c r="K35" s="106"/>
    </row>
    <row r="36" spans="1:11" ht="15" outlineLevel="4" x14ac:dyDescent="0.25">
      <c r="A36" t="str">
        <f t="shared" si="0"/>
        <v>0104121</v>
      </c>
      <c r="B36" s="39" t="s">
        <v>16</v>
      </c>
      <c r="C36" s="39" t="s">
        <v>10</v>
      </c>
      <c r="D36" s="42">
        <v>804864.3</v>
      </c>
      <c r="E36" s="42">
        <v>140091</v>
      </c>
      <c r="F36" s="42">
        <v>245266.9</v>
      </c>
      <c r="H36" s="105"/>
      <c r="I36" s="106"/>
      <c r="J36" s="106"/>
      <c r="K36" s="106"/>
    </row>
    <row r="37" spans="1:11" ht="15" outlineLevel="4" x14ac:dyDescent="0.25">
      <c r="A37" t="str">
        <f t="shared" si="0"/>
        <v>0104122</v>
      </c>
      <c r="B37" s="39" t="s">
        <v>16</v>
      </c>
      <c r="C37" s="39" t="s">
        <v>11</v>
      </c>
      <c r="D37" s="42">
        <v>27699.1</v>
      </c>
      <c r="E37" s="42">
        <v>2897.4</v>
      </c>
      <c r="F37" s="42">
        <v>14267.7</v>
      </c>
      <c r="H37" s="105"/>
      <c r="I37" s="106"/>
      <c r="J37" s="106"/>
      <c r="K37" s="106"/>
    </row>
    <row r="38" spans="1:11" ht="15" outlineLevel="4" x14ac:dyDescent="0.25">
      <c r="A38" t="str">
        <f t="shared" si="0"/>
        <v>0104129</v>
      </c>
      <c r="B38" s="39" t="s">
        <v>16</v>
      </c>
      <c r="C38" s="39" t="s">
        <v>156</v>
      </c>
      <c r="D38" s="42">
        <v>206960.7</v>
      </c>
      <c r="E38" s="42">
        <v>36227.5</v>
      </c>
      <c r="F38" s="42">
        <v>60274.1</v>
      </c>
      <c r="H38" s="105"/>
      <c r="I38" s="106"/>
      <c r="J38" s="106"/>
      <c r="K38" s="106"/>
    </row>
    <row r="39" spans="1:11" ht="15" outlineLevel="2" x14ac:dyDescent="0.25">
      <c r="A39" t="str">
        <f t="shared" si="0"/>
        <v>0104200</v>
      </c>
      <c r="B39" s="37" t="s">
        <v>16</v>
      </c>
      <c r="C39" s="38" t="s">
        <v>13</v>
      </c>
      <c r="D39" s="41">
        <v>153304.5</v>
      </c>
      <c r="E39" s="41">
        <v>18580.8</v>
      </c>
      <c r="F39" s="41">
        <v>58850.3</v>
      </c>
      <c r="H39" s="105"/>
      <c r="I39" s="106"/>
      <c r="J39" s="106"/>
      <c r="K39" s="106"/>
    </row>
    <row r="40" spans="1:11" ht="15" outlineLevel="3" x14ac:dyDescent="0.25">
      <c r="A40" t="str">
        <f t="shared" si="0"/>
        <v>0104240</v>
      </c>
      <c r="B40" s="37" t="s">
        <v>16</v>
      </c>
      <c r="C40" s="38" t="s">
        <v>14</v>
      </c>
      <c r="D40" s="41">
        <v>153304.5</v>
      </c>
      <c r="E40" s="41">
        <v>18580.8</v>
      </c>
      <c r="F40" s="41">
        <v>58850.3</v>
      </c>
      <c r="H40" s="105"/>
      <c r="I40" s="106"/>
      <c r="J40" s="106"/>
      <c r="K40" s="106"/>
    </row>
    <row r="41" spans="1:11" ht="15" outlineLevel="4" x14ac:dyDescent="0.25">
      <c r="A41" t="str">
        <f t="shared" si="0"/>
        <v>0104243</v>
      </c>
      <c r="B41" s="39" t="s">
        <v>16</v>
      </c>
      <c r="C41" s="39" t="s">
        <v>17</v>
      </c>
      <c r="D41" s="42">
        <v>13561.9</v>
      </c>
      <c r="E41" s="42">
        <v>0</v>
      </c>
      <c r="F41" s="42">
        <v>1402.9</v>
      </c>
      <c r="H41" s="105"/>
      <c r="I41" s="106"/>
      <c r="J41" s="106"/>
      <c r="K41" s="106"/>
    </row>
    <row r="42" spans="1:11" ht="15" outlineLevel="4" x14ac:dyDescent="0.25">
      <c r="A42" t="str">
        <f t="shared" si="0"/>
        <v>0104244</v>
      </c>
      <c r="B42" s="39" t="s">
        <v>16</v>
      </c>
      <c r="C42" s="39" t="s">
        <v>15</v>
      </c>
      <c r="D42" s="42">
        <v>129822.2</v>
      </c>
      <c r="E42" s="42">
        <v>16601.599999999999</v>
      </c>
      <c r="F42" s="42">
        <v>54906.1</v>
      </c>
      <c r="H42" s="105"/>
      <c r="I42" s="106"/>
      <c r="J42" s="106"/>
      <c r="K42" s="106"/>
    </row>
    <row r="43" spans="1:11" ht="15" outlineLevel="4" x14ac:dyDescent="0.25">
      <c r="A43" t="str">
        <f t="shared" si="0"/>
        <v>0104247</v>
      </c>
      <c r="B43" s="39" t="s">
        <v>16</v>
      </c>
      <c r="C43" s="39" t="s">
        <v>193</v>
      </c>
      <c r="D43" s="42">
        <v>9920.4</v>
      </c>
      <c r="E43" s="42">
        <v>1979.2</v>
      </c>
      <c r="F43" s="42">
        <v>2541.3000000000002</v>
      </c>
      <c r="H43" s="105"/>
      <c r="I43" s="106"/>
      <c r="J43" s="106"/>
      <c r="K43" s="106"/>
    </row>
    <row r="44" spans="1:11" ht="15" outlineLevel="2" x14ac:dyDescent="0.25">
      <c r="A44" t="str">
        <f t="shared" si="0"/>
        <v>0104300</v>
      </c>
      <c r="B44" s="37" t="s">
        <v>16</v>
      </c>
      <c r="C44" s="38" t="s">
        <v>46</v>
      </c>
      <c r="D44" s="41">
        <v>2396.6999999999998</v>
      </c>
      <c r="E44" s="41">
        <v>163.9</v>
      </c>
      <c r="F44" s="41">
        <v>963</v>
      </c>
      <c r="H44" s="105"/>
      <c r="I44" s="106"/>
      <c r="J44" s="106"/>
      <c r="K44" s="106"/>
    </row>
    <row r="45" spans="1:11" ht="15" outlineLevel="3" x14ac:dyDescent="0.25">
      <c r="A45" t="str">
        <f t="shared" si="0"/>
        <v>0104320</v>
      </c>
      <c r="B45" s="37" t="s">
        <v>16</v>
      </c>
      <c r="C45" s="38" t="s">
        <v>54</v>
      </c>
      <c r="D45" s="41">
        <v>1186.7</v>
      </c>
      <c r="E45" s="41">
        <v>153.9</v>
      </c>
      <c r="F45" s="41">
        <v>583</v>
      </c>
      <c r="H45" s="105"/>
      <c r="I45" s="106"/>
      <c r="J45" s="106"/>
      <c r="K45" s="106"/>
    </row>
    <row r="46" spans="1:11" ht="15" outlineLevel="4" x14ac:dyDescent="0.25">
      <c r="A46" t="str">
        <f t="shared" si="0"/>
        <v>0104321</v>
      </c>
      <c r="B46" s="39" t="s">
        <v>16</v>
      </c>
      <c r="C46" s="39" t="s">
        <v>55</v>
      </c>
      <c r="D46" s="42">
        <v>1186.7</v>
      </c>
      <c r="E46" s="42">
        <v>153.9</v>
      </c>
      <c r="F46" s="42">
        <v>583</v>
      </c>
      <c r="H46" s="105"/>
      <c r="I46" s="106"/>
      <c r="J46" s="106"/>
      <c r="K46" s="106"/>
    </row>
    <row r="47" spans="1:11" ht="15" outlineLevel="3" x14ac:dyDescent="0.25">
      <c r="A47" t="str">
        <f t="shared" si="0"/>
        <v>0104350</v>
      </c>
      <c r="B47" s="37" t="s">
        <v>16</v>
      </c>
      <c r="C47" s="38" t="s">
        <v>173</v>
      </c>
      <c r="D47" s="41">
        <v>1210</v>
      </c>
      <c r="E47" s="41">
        <v>10</v>
      </c>
      <c r="F47" s="41">
        <v>380</v>
      </c>
      <c r="H47" s="105"/>
      <c r="I47" s="106"/>
      <c r="J47" s="106"/>
      <c r="K47" s="106"/>
    </row>
    <row r="48" spans="1:11" ht="15" outlineLevel="4" x14ac:dyDescent="0.25">
      <c r="A48" t="str">
        <f t="shared" si="0"/>
        <v>0104350</v>
      </c>
      <c r="B48" s="39" t="s">
        <v>16</v>
      </c>
      <c r="C48" s="39" t="s">
        <v>173</v>
      </c>
      <c r="D48" s="42">
        <v>1210</v>
      </c>
      <c r="E48" s="42">
        <v>10</v>
      </c>
      <c r="F48" s="42">
        <v>380</v>
      </c>
      <c r="H48" s="105"/>
      <c r="I48" s="106"/>
      <c r="J48" s="106"/>
      <c r="K48" s="106"/>
    </row>
    <row r="49" spans="1:11" ht="15" outlineLevel="2" x14ac:dyDescent="0.25">
      <c r="A49" t="str">
        <f t="shared" si="0"/>
        <v>0104800</v>
      </c>
      <c r="B49" s="37" t="s">
        <v>16</v>
      </c>
      <c r="C49" s="38" t="s">
        <v>20</v>
      </c>
      <c r="D49" s="41">
        <v>3469.1</v>
      </c>
      <c r="E49" s="41">
        <v>1684.1</v>
      </c>
      <c r="F49" s="41">
        <v>2134.1999999999998</v>
      </c>
      <c r="H49" s="105"/>
      <c r="I49" s="106"/>
      <c r="J49" s="106"/>
      <c r="K49" s="106"/>
    </row>
    <row r="50" spans="1:11" ht="15" outlineLevel="3" x14ac:dyDescent="0.25">
      <c r="A50" t="str">
        <f t="shared" si="0"/>
        <v>0104850</v>
      </c>
      <c r="B50" s="37" t="s">
        <v>16</v>
      </c>
      <c r="C50" s="38" t="s">
        <v>166</v>
      </c>
      <c r="D50" s="41">
        <v>3469.1</v>
      </c>
      <c r="E50" s="41">
        <v>1684.1</v>
      </c>
      <c r="F50" s="41">
        <v>2134.1999999999998</v>
      </c>
      <c r="H50" s="105"/>
      <c r="I50" s="106"/>
      <c r="J50" s="106"/>
      <c r="K50" s="106"/>
    </row>
    <row r="51" spans="1:11" ht="15" outlineLevel="4" x14ac:dyDescent="0.25">
      <c r="A51" t="str">
        <f t="shared" si="0"/>
        <v>0104853</v>
      </c>
      <c r="B51" s="39" t="s">
        <v>16</v>
      </c>
      <c r="C51" s="39" t="s">
        <v>167</v>
      </c>
      <c r="D51" s="42">
        <v>3469.1</v>
      </c>
      <c r="E51" s="42">
        <v>1684.1</v>
      </c>
      <c r="F51" s="42">
        <v>2134.1999999999998</v>
      </c>
      <c r="H51" s="105"/>
      <c r="I51" s="106"/>
      <c r="J51" s="106"/>
      <c r="K51" s="106"/>
    </row>
    <row r="52" spans="1:11" ht="15" outlineLevel="1" x14ac:dyDescent="0.25">
      <c r="A52" t="str">
        <f t="shared" si="0"/>
        <v>0105</v>
      </c>
      <c r="B52" s="37" t="s">
        <v>292</v>
      </c>
      <c r="C52" s="38"/>
      <c r="D52" s="41">
        <v>50.4</v>
      </c>
      <c r="E52" s="41">
        <v>0</v>
      </c>
      <c r="F52" s="41">
        <v>0</v>
      </c>
      <c r="H52" s="105"/>
      <c r="I52" s="106"/>
      <c r="J52" s="106"/>
      <c r="K52" s="106"/>
    </row>
    <row r="53" spans="1:11" ht="15" outlineLevel="2" x14ac:dyDescent="0.25">
      <c r="A53" t="str">
        <f t="shared" si="0"/>
        <v>0105200</v>
      </c>
      <c r="B53" s="37" t="s">
        <v>292</v>
      </c>
      <c r="C53" s="38" t="s">
        <v>13</v>
      </c>
      <c r="D53" s="41">
        <v>50.4</v>
      </c>
      <c r="E53" s="41">
        <v>0</v>
      </c>
      <c r="F53" s="41">
        <v>0</v>
      </c>
      <c r="H53" s="105"/>
      <c r="I53" s="106"/>
      <c r="J53" s="106"/>
      <c r="K53" s="106"/>
    </row>
    <row r="54" spans="1:11" ht="15" outlineLevel="3" x14ac:dyDescent="0.25">
      <c r="A54" t="str">
        <f t="shared" si="0"/>
        <v>0105240</v>
      </c>
      <c r="B54" s="37" t="s">
        <v>292</v>
      </c>
      <c r="C54" s="38" t="s">
        <v>14</v>
      </c>
      <c r="D54" s="41">
        <v>50.4</v>
      </c>
      <c r="E54" s="41">
        <v>0</v>
      </c>
      <c r="F54" s="41">
        <v>0</v>
      </c>
      <c r="H54" s="105"/>
      <c r="I54" s="106"/>
      <c r="J54" s="106"/>
      <c r="K54" s="106"/>
    </row>
    <row r="55" spans="1:11" ht="15" outlineLevel="4" x14ac:dyDescent="0.25">
      <c r="A55" t="str">
        <f t="shared" si="0"/>
        <v>0105244</v>
      </c>
      <c r="B55" s="39" t="s">
        <v>292</v>
      </c>
      <c r="C55" s="39" t="s">
        <v>15</v>
      </c>
      <c r="D55" s="42">
        <v>50.4</v>
      </c>
      <c r="E55" s="42">
        <v>0</v>
      </c>
      <c r="F55" s="42">
        <v>0</v>
      </c>
      <c r="H55" s="105"/>
      <c r="I55" s="106"/>
      <c r="J55" s="106"/>
      <c r="K55" s="106"/>
    </row>
    <row r="56" spans="1:11" ht="15" outlineLevel="1" x14ac:dyDescent="0.25">
      <c r="A56" t="str">
        <f t="shared" si="0"/>
        <v>0106</v>
      </c>
      <c r="B56" s="37" t="s">
        <v>18</v>
      </c>
      <c r="C56" s="38"/>
      <c r="D56" s="41">
        <v>186688.6</v>
      </c>
      <c r="E56" s="41">
        <v>35687.699999999997</v>
      </c>
      <c r="F56" s="41">
        <v>71290.7</v>
      </c>
      <c r="H56" s="105"/>
      <c r="I56" s="106"/>
      <c r="J56" s="106"/>
      <c r="K56" s="106"/>
    </row>
    <row r="57" spans="1:11" ht="15" outlineLevel="2" x14ac:dyDescent="0.25">
      <c r="A57" t="str">
        <f t="shared" si="0"/>
        <v>0106100</v>
      </c>
      <c r="B57" s="37" t="s">
        <v>18</v>
      </c>
      <c r="C57" s="38" t="s">
        <v>8</v>
      </c>
      <c r="D57" s="41">
        <v>147372.70000000001</v>
      </c>
      <c r="E57" s="41">
        <v>34241</v>
      </c>
      <c r="F57" s="41">
        <v>39550.400000000001</v>
      </c>
      <c r="H57" s="105"/>
      <c r="I57" s="106"/>
      <c r="J57" s="106"/>
      <c r="K57" s="106"/>
    </row>
    <row r="58" spans="1:11" ht="15" outlineLevel="3" x14ac:dyDescent="0.25">
      <c r="A58" t="str">
        <f t="shared" si="0"/>
        <v>0106120</v>
      </c>
      <c r="B58" s="37" t="s">
        <v>18</v>
      </c>
      <c r="C58" s="38" t="s">
        <v>9</v>
      </c>
      <c r="D58" s="41">
        <v>147372.70000000001</v>
      </c>
      <c r="E58" s="41">
        <v>34241</v>
      </c>
      <c r="F58" s="41">
        <v>39550.400000000001</v>
      </c>
      <c r="H58" s="105"/>
      <c r="I58" s="106"/>
      <c r="J58" s="106"/>
      <c r="K58" s="106"/>
    </row>
    <row r="59" spans="1:11" ht="15" outlineLevel="4" x14ac:dyDescent="0.25">
      <c r="A59" t="str">
        <f t="shared" si="0"/>
        <v>0106121</v>
      </c>
      <c r="B59" s="39" t="s">
        <v>18</v>
      </c>
      <c r="C59" s="39" t="s">
        <v>10</v>
      </c>
      <c r="D59" s="42">
        <v>113079.5</v>
      </c>
      <c r="E59" s="42">
        <v>26197.200000000001</v>
      </c>
      <c r="F59" s="42">
        <v>29146.1</v>
      </c>
      <c r="H59" s="105"/>
      <c r="I59" s="106"/>
      <c r="J59" s="106"/>
      <c r="K59" s="106"/>
    </row>
    <row r="60" spans="1:11" ht="15" outlineLevel="4" x14ac:dyDescent="0.25">
      <c r="A60" t="str">
        <f t="shared" si="0"/>
        <v>0106122</v>
      </c>
      <c r="B60" s="39" t="s">
        <v>18</v>
      </c>
      <c r="C60" s="39" t="s">
        <v>11</v>
      </c>
      <c r="D60" s="42">
        <v>5037.1000000000004</v>
      </c>
      <c r="E60" s="42">
        <v>844.6</v>
      </c>
      <c r="F60" s="42">
        <v>1783.3</v>
      </c>
      <c r="H60" s="105"/>
      <c r="I60" s="106"/>
      <c r="J60" s="106"/>
      <c r="K60" s="106"/>
    </row>
    <row r="61" spans="1:11" ht="15" outlineLevel="4" x14ac:dyDescent="0.25">
      <c r="A61" t="str">
        <f t="shared" si="0"/>
        <v>0106129</v>
      </c>
      <c r="B61" s="39" t="s">
        <v>18</v>
      </c>
      <c r="C61" s="39" t="s">
        <v>156</v>
      </c>
      <c r="D61" s="42">
        <v>29256.1</v>
      </c>
      <c r="E61" s="42">
        <v>7199.3</v>
      </c>
      <c r="F61" s="42">
        <v>8621</v>
      </c>
    </row>
    <row r="62" spans="1:11" ht="15" outlineLevel="2" x14ac:dyDescent="0.25">
      <c r="A62" t="str">
        <f t="shared" si="0"/>
        <v>0106200</v>
      </c>
      <c r="B62" s="37" t="s">
        <v>18</v>
      </c>
      <c r="C62" s="38" t="s">
        <v>13</v>
      </c>
      <c r="D62" s="41">
        <v>38995.5</v>
      </c>
      <c r="E62" s="41">
        <v>1366.3</v>
      </c>
      <c r="F62" s="41">
        <v>31657.5</v>
      </c>
    </row>
    <row r="63" spans="1:11" ht="15" outlineLevel="3" x14ac:dyDescent="0.25">
      <c r="A63" t="str">
        <f t="shared" si="0"/>
        <v>0106240</v>
      </c>
      <c r="B63" s="37" t="s">
        <v>18</v>
      </c>
      <c r="C63" s="38" t="s">
        <v>14</v>
      </c>
      <c r="D63" s="41">
        <v>38995.5</v>
      </c>
      <c r="E63" s="41">
        <v>1366.3</v>
      </c>
      <c r="F63" s="41">
        <v>31657.5</v>
      </c>
    </row>
    <row r="64" spans="1:11" ht="15" outlineLevel="4" x14ac:dyDescent="0.25">
      <c r="A64" t="str">
        <f t="shared" si="0"/>
        <v>0106243</v>
      </c>
      <c r="B64" s="39" t="s">
        <v>18</v>
      </c>
      <c r="C64" s="39" t="s">
        <v>17</v>
      </c>
      <c r="D64" s="42">
        <v>18605.599999999999</v>
      </c>
      <c r="E64" s="42">
        <v>0</v>
      </c>
      <c r="F64" s="42">
        <v>18605.599999999999</v>
      </c>
    </row>
    <row r="65" spans="1:6" ht="15" outlineLevel="4" x14ac:dyDescent="0.25">
      <c r="A65" t="str">
        <f t="shared" si="0"/>
        <v>0106244</v>
      </c>
      <c r="B65" s="39" t="s">
        <v>18</v>
      </c>
      <c r="C65" s="39" t="s">
        <v>15</v>
      </c>
      <c r="D65" s="42">
        <v>19634.7</v>
      </c>
      <c r="E65" s="42">
        <v>1178.5</v>
      </c>
      <c r="F65" s="42">
        <v>12823.7</v>
      </c>
    </row>
    <row r="66" spans="1:6" ht="15" outlineLevel="4" x14ac:dyDescent="0.25">
      <c r="A66" t="str">
        <f t="shared" si="0"/>
        <v>0106247</v>
      </c>
      <c r="B66" s="39" t="s">
        <v>18</v>
      </c>
      <c r="C66" s="39" t="s">
        <v>193</v>
      </c>
      <c r="D66" s="42">
        <v>755.2</v>
      </c>
      <c r="E66" s="42">
        <v>187.8</v>
      </c>
      <c r="F66" s="42">
        <v>228.2</v>
      </c>
    </row>
    <row r="67" spans="1:6" ht="15" outlineLevel="2" x14ac:dyDescent="0.25">
      <c r="A67" t="str">
        <f t="shared" si="0"/>
        <v>0106300</v>
      </c>
      <c r="B67" s="37" t="s">
        <v>18</v>
      </c>
      <c r="C67" s="38" t="s">
        <v>46</v>
      </c>
      <c r="D67" s="41">
        <v>255</v>
      </c>
      <c r="E67" s="41">
        <v>17.399999999999999</v>
      </c>
      <c r="F67" s="41">
        <v>17.399999999999999</v>
      </c>
    </row>
    <row r="68" spans="1:6" ht="15" outlineLevel="3" x14ac:dyDescent="0.25">
      <c r="A68" t="str">
        <f t="shared" si="0"/>
        <v>0106320</v>
      </c>
      <c r="B68" s="37" t="s">
        <v>18</v>
      </c>
      <c r="C68" s="38" t="s">
        <v>54</v>
      </c>
      <c r="D68" s="41">
        <v>255</v>
      </c>
      <c r="E68" s="41">
        <v>17.399999999999999</v>
      </c>
      <c r="F68" s="41">
        <v>17.399999999999999</v>
      </c>
    </row>
    <row r="69" spans="1:6" ht="15" outlineLevel="4" x14ac:dyDescent="0.25">
      <c r="A69" t="str">
        <f t="shared" si="0"/>
        <v>0106321</v>
      </c>
      <c r="B69" s="39" t="s">
        <v>18</v>
      </c>
      <c r="C69" s="39" t="s">
        <v>55</v>
      </c>
      <c r="D69" s="42">
        <v>255</v>
      </c>
      <c r="E69" s="42">
        <v>17.399999999999999</v>
      </c>
      <c r="F69" s="42">
        <v>17.399999999999999</v>
      </c>
    </row>
    <row r="70" spans="1:6" ht="15" outlineLevel="2" x14ac:dyDescent="0.25">
      <c r="A70" t="str">
        <f t="shared" si="0"/>
        <v>0106800</v>
      </c>
      <c r="B70" s="37" t="s">
        <v>18</v>
      </c>
      <c r="C70" s="38" t="s">
        <v>20</v>
      </c>
      <c r="D70" s="41">
        <v>65.400000000000006</v>
      </c>
      <c r="E70" s="41">
        <v>63</v>
      </c>
      <c r="F70" s="41">
        <v>65.400000000000006</v>
      </c>
    </row>
    <row r="71" spans="1:6" ht="15" outlineLevel="3" x14ac:dyDescent="0.25">
      <c r="A71" t="str">
        <f t="shared" si="0"/>
        <v>0106850</v>
      </c>
      <c r="B71" s="37" t="s">
        <v>18</v>
      </c>
      <c r="C71" s="38" t="s">
        <v>166</v>
      </c>
      <c r="D71" s="41">
        <v>65.400000000000006</v>
      </c>
      <c r="E71" s="41">
        <v>63</v>
      </c>
      <c r="F71" s="41">
        <v>65.400000000000006</v>
      </c>
    </row>
    <row r="72" spans="1:6" ht="15" outlineLevel="4" x14ac:dyDescent="0.25">
      <c r="A72" t="str">
        <f t="shared" si="0"/>
        <v>0106852</v>
      </c>
      <c r="B72" s="39" t="s">
        <v>18</v>
      </c>
      <c r="C72" s="39" t="s">
        <v>170</v>
      </c>
      <c r="D72" s="42">
        <v>2.4</v>
      </c>
      <c r="E72" s="42">
        <v>0</v>
      </c>
      <c r="F72" s="42">
        <v>2.4</v>
      </c>
    </row>
    <row r="73" spans="1:6" ht="15" outlineLevel="4" x14ac:dyDescent="0.25">
      <c r="A73" t="str">
        <f t="shared" si="0"/>
        <v>0106853</v>
      </c>
      <c r="B73" s="39" t="s">
        <v>18</v>
      </c>
      <c r="C73" s="39" t="s">
        <v>167</v>
      </c>
      <c r="D73" s="42">
        <v>63</v>
      </c>
      <c r="E73" s="42">
        <v>63</v>
      </c>
      <c r="F73" s="42">
        <v>63</v>
      </c>
    </row>
    <row r="74" spans="1:6" ht="15" outlineLevel="1" x14ac:dyDescent="0.25">
      <c r="A74" t="str">
        <f t="shared" si="0"/>
        <v>0111</v>
      </c>
      <c r="B74" s="37" t="s">
        <v>19</v>
      </c>
      <c r="C74" s="38"/>
      <c r="D74" s="41">
        <v>39237</v>
      </c>
      <c r="E74" s="41">
        <v>0</v>
      </c>
      <c r="F74" s="41">
        <v>24237</v>
      </c>
    </row>
    <row r="75" spans="1:6" ht="15" outlineLevel="2" x14ac:dyDescent="0.25">
      <c r="A75" t="str">
        <f t="shared" si="0"/>
        <v>0111800</v>
      </c>
      <c r="B75" s="37" t="s">
        <v>19</v>
      </c>
      <c r="C75" s="38" t="s">
        <v>20</v>
      </c>
      <c r="D75" s="41">
        <v>39237</v>
      </c>
      <c r="E75" s="41">
        <v>0</v>
      </c>
      <c r="F75" s="41">
        <v>24237</v>
      </c>
    </row>
    <row r="76" spans="1:6" ht="15" outlineLevel="3" x14ac:dyDescent="0.25">
      <c r="A76" t="str">
        <f t="shared" si="0"/>
        <v>0111870</v>
      </c>
      <c r="B76" s="37" t="s">
        <v>19</v>
      </c>
      <c r="C76" s="38" t="s">
        <v>21</v>
      </c>
      <c r="D76" s="41">
        <v>39237</v>
      </c>
      <c r="E76" s="41">
        <v>0</v>
      </c>
      <c r="F76" s="41">
        <v>24237</v>
      </c>
    </row>
    <row r="77" spans="1:6" ht="15" outlineLevel="4" x14ac:dyDescent="0.25">
      <c r="A77" t="str">
        <f t="shared" si="0"/>
        <v>0111870</v>
      </c>
      <c r="B77" s="39" t="s">
        <v>19</v>
      </c>
      <c r="C77" s="39" t="s">
        <v>21</v>
      </c>
      <c r="D77" s="42">
        <v>39237</v>
      </c>
      <c r="E77" s="42">
        <v>0</v>
      </c>
      <c r="F77" s="42">
        <v>24237</v>
      </c>
    </row>
    <row r="78" spans="1:6" ht="15" outlineLevel="1" x14ac:dyDescent="0.25">
      <c r="A78" t="str">
        <f t="shared" ref="A78:A141" si="1">CONCATENATE(B78,C78)</f>
        <v>0113</v>
      </c>
      <c r="B78" s="37" t="s">
        <v>22</v>
      </c>
      <c r="C78" s="38"/>
      <c r="D78" s="41">
        <v>2303190.7999999998</v>
      </c>
      <c r="E78" s="41">
        <v>316621.7</v>
      </c>
      <c r="F78" s="41">
        <v>447751.4</v>
      </c>
    </row>
    <row r="79" spans="1:6" ht="15" outlineLevel="2" x14ac:dyDescent="0.25">
      <c r="A79" t="str">
        <f t="shared" si="1"/>
        <v>0113100</v>
      </c>
      <c r="B79" s="37" t="s">
        <v>22</v>
      </c>
      <c r="C79" s="38" t="s">
        <v>8</v>
      </c>
      <c r="D79" s="41">
        <v>411698.7</v>
      </c>
      <c r="E79" s="41">
        <v>71332.3</v>
      </c>
      <c r="F79" s="41">
        <v>108469.2</v>
      </c>
    </row>
    <row r="80" spans="1:6" ht="15" outlineLevel="3" x14ac:dyDescent="0.25">
      <c r="A80" t="str">
        <f t="shared" si="1"/>
        <v>0113110</v>
      </c>
      <c r="B80" s="37" t="s">
        <v>22</v>
      </c>
      <c r="C80" s="38" t="s">
        <v>23</v>
      </c>
      <c r="D80" s="41">
        <v>272398.59999999998</v>
      </c>
      <c r="E80" s="41">
        <v>47590.9</v>
      </c>
      <c r="F80" s="41">
        <v>69077.2</v>
      </c>
    </row>
    <row r="81" spans="1:6" ht="15" outlineLevel="4" x14ac:dyDescent="0.25">
      <c r="A81" t="str">
        <f t="shared" si="1"/>
        <v>0113111</v>
      </c>
      <c r="B81" s="39" t="s">
        <v>22</v>
      </c>
      <c r="C81" s="39" t="s">
        <v>24</v>
      </c>
      <c r="D81" s="42">
        <v>206281.4</v>
      </c>
      <c r="E81" s="42">
        <v>36722.1</v>
      </c>
      <c r="F81" s="42">
        <v>52497.9</v>
      </c>
    </row>
    <row r="82" spans="1:6" ht="15" outlineLevel="4" x14ac:dyDescent="0.25">
      <c r="A82" t="str">
        <f t="shared" si="1"/>
        <v>0113112</v>
      </c>
      <c r="B82" s="39" t="s">
        <v>22</v>
      </c>
      <c r="C82" s="39" t="s">
        <v>25</v>
      </c>
      <c r="D82" s="42">
        <v>6323.7</v>
      </c>
      <c r="E82" s="42">
        <v>1143.7</v>
      </c>
      <c r="F82" s="42">
        <v>2320</v>
      </c>
    </row>
    <row r="83" spans="1:6" ht="15" outlineLevel="4" x14ac:dyDescent="0.25">
      <c r="A83" t="str">
        <f t="shared" si="1"/>
        <v>0113119</v>
      </c>
      <c r="B83" s="39" t="s">
        <v>22</v>
      </c>
      <c r="C83" s="39" t="s">
        <v>157</v>
      </c>
      <c r="D83" s="42">
        <v>59793.5</v>
      </c>
      <c r="E83" s="42">
        <v>9725.1</v>
      </c>
      <c r="F83" s="42">
        <v>14259.3</v>
      </c>
    </row>
    <row r="84" spans="1:6" ht="15" outlineLevel="3" x14ac:dyDescent="0.25">
      <c r="A84" t="str">
        <f t="shared" si="1"/>
        <v>0113120</v>
      </c>
      <c r="B84" s="37" t="s">
        <v>22</v>
      </c>
      <c r="C84" s="38" t="s">
        <v>9</v>
      </c>
      <c r="D84" s="41">
        <v>139300.1</v>
      </c>
      <c r="E84" s="41">
        <v>23741.4</v>
      </c>
      <c r="F84" s="41">
        <v>39392</v>
      </c>
    </row>
    <row r="85" spans="1:6" ht="15" outlineLevel="4" x14ac:dyDescent="0.25">
      <c r="A85" t="str">
        <f t="shared" si="1"/>
        <v>0113121</v>
      </c>
      <c r="B85" s="39" t="s">
        <v>22</v>
      </c>
      <c r="C85" s="39" t="s">
        <v>10</v>
      </c>
      <c r="D85" s="42">
        <v>106573</v>
      </c>
      <c r="E85" s="42">
        <v>18615.599999999999</v>
      </c>
      <c r="F85" s="42">
        <v>29546.3</v>
      </c>
    </row>
    <row r="86" spans="1:6" ht="15" outlineLevel="4" x14ac:dyDescent="0.25">
      <c r="A86" t="str">
        <f t="shared" si="1"/>
        <v>0113122</v>
      </c>
      <c r="B86" s="39" t="s">
        <v>22</v>
      </c>
      <c r="C86" s="39" t="s">
        <v>11</v>
      </c>
      <c r="D86" s="42">
        <v>3968.8</v>
      </c>
      <c r="E86" s="42">
        <v>370</v>
      </c>
      <c r="F86" s="42">
        <v>1513.9</v>
      </c>
    </row>
    <row r="87" spans="1:6" ht="15" outlineLevel="4" x14ac:dyDescent="0.25">
      <c r="A87" t="str">
        <f t="shared" si="1"/>
        <v>0113129</v>
      </c>
      <c r="B87" s="39" t="s">
        <v>22</v>
      </c>
      <c r="C87" s="39" t="s">
        <v>156</v>
      </c>
      <c r="D87" s="42">
        <v>28758.3</v>
      </c>
      <c r="E87" s="42">
        <v>4755.7</v>
      </c>
      <c r="F87" s="42">
        <v>8331.7999999999993</v>
      </c>
    </row>
    <row r="88" spans="1:6" ht="15" outlineLevel="2" x14ac:dyDescent="0.25">
      <c r="A88" t="str">
        <f t="shared" si="1"/>
        <v>0113200</v>
      </c>
      <c r="B88" s="37" t="s">
        <v>22</v>
      </c>
      <c r="C88" s="38" t="s">
        <v>13</v>
      </c>
      <c r="D88" s="41">
        <v>243100.1</v>
      </c>
      <c r="E88" s="41">
        <v>33143.199999999997</v>
      </c>
      <c r="F88" s="41">
        <v>71362.100000000006</v>
      </c>
    </row>
    <row r="89" spans="1:6" ht="15" outlineLevel="3" x14ac:dyDescent="0.25">
      <c r="A89" t="str">
        <f t="shared" si="1"/>
        <v>0113240</v>
      </c>
      <c r="B89" s="37" t="s">
        <v>22</v>
      </c>
      <c r="C89" s="38" t="s">
        <v>14</v>
      </c>
      <c r="D89" s="41">
        <v>243100.1</v>
      </c>
      <c r="E89" s="41">
        <v>33143.199999999997</v>
      </c>
      <c r="F89" s="41">
        <v>71362.100000000006</v>
      </c>
    </row>
    <row r="90" spans="1:6" ht="15" outlineLevel="4" x14ac:dyDescent="0.25">
      <c r="A90" t="str">
        <f t="shared" si="1"/>
        <v>0113243</v>
      </c>
      <c r="B90" s="39" t="s">
        <v>22</v>
      </c>
      <c r="C90" s="39" t="s">
        <v>17</v>
      </c>
      <c r="D90" s="42">
        <v>35179.800000000003</v>
      </c>
      <c r="E90" s="42">
        <v>0</v>
      </c>
      <c r="F90" s="42">
        <v>15921.2</v>
      </c>
    </row>
    <row r="91" spans="1:6" ht="15" outlineLevel="4" x14ac:dyDescent="0.25">
      <c r="A91" t="str">
        <f t="shared" si="1"/>
        <v>0113244</v>
      </c>
      <c r="B91" s="39" t="s">
        <v>22</v>
      </c>
      <c r="C91" s="39" t="s">
        <v>15</v>
      </c>
      <c r="D91" s="42">
        <v>204515.5</v>
      </c>
      <c r="E91" s="42">
        <v>32337.599999999999</v>
      </c>
      <c r="F91" s="42">
        <v>54415</v>
      </c>
    </row>
    <row r="92" spans="1:6" ht="15" outlineLevel="4" x14ac:dyDescent="0.25">
      <c r="A92" t="str">
        <f t="shared" si="1"/>
        <v>0113247</v>
      </c>
      <c r="B92" s="39" t="s">
        <v>22</v>
      </c>
      <c r="C92" s="39" t="s">
        <v>193</v>
      </c>
      <c r="D92" s="42">
        <v>3404.8</v>
      </c>
      <c r="E92" s="42">
        <v>805.6</v>
      </c>
      <c r="F92" s="42">
        <v>1025.9000000000001</v>
      </c>
    </row>
    <row r="93" spans="1:6" ht="15" outlineLevel="2" x14ac:dyDescent="0.25">
      <c r="A93" t="str">
        <f t="shared" si="1"/>
        <v>0113300</v>
      </c>
      <c r="B93" s="37" t="s">
        <v>22</v>
      </c>
      <c r="C93" s="38" t="s">
        <v>46</v>
      </c>
      <c r="D93" s="41">
        <v>1597.6</v>
      </c>
      <c r="E93" s="41">
        <v>1317.6</v>
      </c>
      <c r="F93" s="41">
        <v>1521.6</v>
      </c>
    </row>
    <row r="94" spans="1:6" ht="15" outlineLevel="3" x14ac:dyDescent="0.25">
      <c r="A94" t="str">
        <f t="shared" si="1"/>
        <v>0113320</v>
      </c>
      <c r="B94" s="37" t="s">
        <v>22</v>
      </c>
      <c r="C94" s="38" t="s">
        <v>54</v>
      </c>
      <c r="D94" s="41">
        <v>1597.6</v>
      </c>
      <c r="E94" s="41">
        <v>1317.6</v>
      </c>
      <c r="F94" s="41">
        <v>1521.6</v>
      </c>
    </row>
    <row r="95" spans="1:6" ht="15" outlineLevel="4" x14ac:dyDescent="0.25">
      <c r="A95" t="str">
        <f t="shared" si="1"/>
        <v>0113321</v>
      </c>
      <c r="B95" s="39" t="s">
        <v>22</v>
      </c>
      <c r="C95" s="39" t="s">
        <v>55</v>
      </c>
      <c r="D95" s="42">
        <v>1597.6</v>
      </c>
      <c r="E95" s="42">
        <v>1317.6</v>
      </c>
      <c r="F95" s="42">
        <v>1521.6</v>
      </c>
    </row>
    <row r="96" spans="1:6" ht="15" outlineLevel="2" x14ac:dyDescent="0.25">
      <c r="A96" t="str">
        <f t="shared" si="1"/>
        <v>0113400</v>
      </c>
      <c r="B96" s="37" t="s">
        <v>22</v>
      </c>
      <c r="C96" s="38" t="s">
        <v>26</v>
      </c>
      <c r="D96" s="41">
        <v>34076.199999999997</v>
      </c>
      <c r="E96" s="41">
        <v>1406.1</v>
      </c>
      <c r="F96" s="41">
        <v>21111.200000000001</v>
      </c>
    </row>
    <row r="97" spans="1:6" ht="15" outlineLevel="3" x14ac:dyDescent="0.25">
      <c r="A97" t="str">
        <f t="shared" si="1"/>
        <v>0113410</v>
      </c>
      <c r="B97" s="37" t="s">
        <v>22</v>
      </c>
      <c r="C97" s="38" t="s">
        <v>27</v>
      </c>
      <c r="D97" s="41">
        <v>34076.199999999997</v>
      </c>
      <c r="E97" s="41">
        <v>1406.1</v>
      </c>
      <c r="F97" s="41">
        <v>21111.200000000001</v>
      </c>
    </row>
    <row r="98" spans="1:6" ht="15" outlineLevel="4" x14ac:dyDescent="0.25">
      <c r="A98" t="str">
        <f t="shared" si="1"/>
        <v>0113414</v>
      </c>
      <c r="B98" s="39" t="s">
        <v>22</v>
      </c>
      <c r="C98" s="39" t="s">
        <v>28</v>
      </c>
      <c r="D98" s="42">
        <v>34076.199999999997</v>
      </c>
      <c r="E98" s="42">
        <v>1406.1</v>
      </c>
      <c r="F98" s="42">
        <v>21111.200000000001</v>
      </c>
    </row>
    <row r="99" spans="1:6" ht="15" outlineLevel="2" x14ac:dyDescent="0.25">
      <c r="A99" t="str">
        <f t="shared" si="1"/>
        <v>0113600</v>
      </c>
      <c r="B99" s="37" t="s">
        <v>22</v>
      </c>
      <c r="C99" s="38" t="s">
        <v>29</v>
      </c>
      <c r="D99" s="41">
        <v>948972.1</v>
      </c>
      <c r="E99" s="41">
        <v>207794.1</v>
      </c>
      <c r="F99" s="41">
        <v>226387.4</v>
      </c>
    </row>
    <row r="100" spans="1:6" ht="15" outlineLevel="3" x14ac:dyDescent="0.25">
      <c r="A100" t="str">
        <f t="shared" si="1"/>
        <v>0113610</v>
      </c>
      <c r="B100" s="37" t="s">
        <v>22</v>
      </c>
      <c r="C100" s="38" t="s">
        <v>30</v>
      </c>
      <c r="D100" s="41">
        <v>830454.4</v>
      </c>
      <c r="E100" s="41">
        <v>188136.9</v>
      </c>
      <c r="F100" s="41">
        <v>188976.6</v>
      </c>
    </row>
    <row r="101" spans="1:6" ht="15" outlineLevel="4" x14ac:dyDescent="0.25">
      <c r="A101" t="str">
        <f t="shared" si="1"/>
        <v>0113611</v>
      </c>
      <c r="B101" s="39" t="s">
        <v>22</v>
      </c>
      <c r="C101" s="39" t="s">
        <v>31</v>
      </c>
      <c r="D101" s="42">
        <v>770646.9</v>
      </c>
      <c r="E101" s="42">
        <v>186281.2</v>
      </c>
      <c r="F101" s="42">
        <v>186281.2</v>
      </c>
    </row>
    <row r="102" spans="1:6" ht="15" outlineLevel="4" x14ac:dyDescent="0.25">
      <c r="A102" t="str">
        <f t="shared" si="1"/>
        <v>0113612</v>
      </c>
      <c r="B102" s="39" t="s">
        <v>22</v>
      </c>
      <c r="C102" s="39" t="s">
        <v>32</v>
      </c>
      <c r="D102" s="42">
        <v>59807.5</v>
      </c>
      <c r="E102" s="42">
        <v>1855.7</v>
      </c>
      <c r="F102" s="42">
        <v>2695.4</v>
      </c>
    </row>
    <row r="103" spans="1:6" ht="15" outlineLevel="3" x14ac:dyDescent="0.25">
      <c r="A103" t="str">
        <f t="shared" si="1"/>
        <v>0113620</v>
      </c>
      <c r="B103" s="37" t="s">
        <v>22</v>
      </c>
      <c r="C103" s="38" t="s">
        <v>49</v>
      </c>
      <c r="D103" s="41">
        <v>22730.6</v>
      </c>
      <c r="E103" s="41">
        <v>4423.5</v>
      </c>
      <c r="F103" s="41">
        <v>9115.7000000000007</v>
      </c>
    </row>
    <row r="104" spans="1:6" ht="15" outlineLevel="4" x14ac:dyDescent="0.25">
      <c r="A104" t="str">
        <f t="shared" si="1"/>
        <v>0113621</v>
      </c>
      <c r="B104" s="39" t="s">
        <v>22</v>
      </c>
      <c r="C104" s="39" t="s">
        <v>50</v>
      </c>
      <c r="D104" s="42">
        <v>22471.599999999999</v>
      </c>
      <c r="E104" s="42">
        <v>4372.8999999999996</v>
      </c>
      <c r="F104" s="42">
        <v>8955.7000000000007</v>
      </c>
    </row>
    <row r="105" spans="1:6" ht="15" outlineLevel="4" x14ac:dyDescent="0.25">
      <c r="A105" t="str">
        <f t="shared" si="1"/>
        <v>0113622</v>
      </c>
      <c r="B105" s="39" t="s">
        <v>22</v>
      </c>
      <c r="C105" s="39" t="s">
        <v>51</v>
      </c>
      <c r="D105" s="42">
        <v>259</v>
      </c>
      <c r="E105" s="42">
        <v>50.6</v>
      </c>
      <c r="F105" s="42">
        <v>160</v>
      </c>
    </row>
    <row r="106" spans="1:6" ht="15" outlineLevel="3" x14ac:dyDescent="0.25">
      <c r="A106" t="str">
        <f t="shared" si="1"/>
        <v>0113630</v>
      </c>
      <c r="B106" s="37" t="s">
        <v>22</v>
      </c>
      <c r="C106" s="38" t="s">
        <v>33</v>
      </c>
      <c r="D106" s="41">
        <v>95787.1</v>
      </c>
      <c r="E106" s="41">
        <v>15233.7</v>
      </c>
      <c r="F106" s="41">
        <v>28295.1</v>
      </c>
    </row>
    <row r="107" spans="1:6" ht="15" outlineLevel="4" x14ac:dyDescent="0.25">
      <c r="A107" t="str">
        <f t="shared" si="1"/>
        <v>0113633</v>
      </c>
      <c r="B107" s="39" t="s">
        <v>22</v>
      </c>
      <c r="C107" s="39" t="s">
        <v>177</v>
      </c>
      <c r="D107" s="42">
        <v>95787.1</v>
      </c>
      <c r="E107" s="42">
        <v>15233.7</v>
      </c>
      <c r="F107" s="42">
        <v>28295.1</v>
      </c>
    </row>
    <row r="108" spans="1:6" ht="15" outlineLevel="2" x14ac:dyDescent="0.25">
      <c r="A108" t="str">
        <f t="shared" si="1"/>
        <v>0113800</v>
      </c>
      <c r="B108" s="37" t="s">
        <v>22</v>
      </c>
      <c r="C108" s="38" t="s">
        <v>20</v>
      </c>
      <c r="D108" s="41">
        <v>663746.1</v>
      </c>
      <c r="E108" s="41">
        <v>1628.4</v>
      </c>
      <c r="F108" s="41">
        <v>18900</v>
      </c>
    </row>
    <row r="109" spans="1:6" ht="15" outlineLevel="3" x14ac:dyDescent="0.25">
      <c r="A109" t="str">
        <f t="shared" si="1"/>
        <v>0113810</v>
      </c>
      <c r="B109" s="37" t="s">
        <v>22</v>
      </c>
      <c r="C109" s="38" t="s">
        <v>38</v>
      </c>
      <c r="D109" s="41">
        <v>3534.3</v>
      </c>
      <c r="E109" s="41">
        <v>325.39999999999998</v>
      </c>
      <c r="F109" s="41">
        <v>890</v>
      </c>
    </row>
    <row r="110" spans="1:6" ht="15" outlineLevel="4" x14ac:dyDescent="0.25">
      <c r="A110" t="str">
        <f t="shared" si="1"/>
        <v>0113811</v>
      </c>
      <c r="B110" s="39" t="s">
        <v>22</v>
      </c>
      <c r="C110" s="39" t="s">
        <v>176</v>
      </c>
      <c r="D110" s="42">
        <v>3534.3</v>
      </c>
      <c r="E110" s="42">
        <v>325.39999999999998</v>
      </c>
      <c r="F110" s="42">
        <v>890</v>
      </c>
    </row>
    <row r="111" spans="1:6" ht="15" outlineLevel="3" x14ac:dyDescent="0.25">
      <c r="A111" t="str">
        <f t="shared" si="1"/>
        <v>0113830</v>
      </c>
      <c r="B111" s="37" t="s">
        <v>22</v>
      </c>
      <c r="C111" s="38" t="s">
        <v>168</v>
      </c>
      <c r="D111" s="41">
        <v>59761.599999999999</v>
      </c>
      <c r="E111" s="41">
        <v>895.1</v>
      </c>
      <c r="F111" s="41">
        <v>17601.7</v>
      </c>
    </row>
    <row r="112" spans="1:6" ht="15" outlineLevel="4" x14ac:dyDescent="0.25">
      <c r="A112" t="str">
        <f t="shared" si="1"/>
        <v>0113831</v>
      </c>
      <c r="B112" s="39" t="s">
        <v>22</v>
      </c>
      <c r="C112" s="39" t="s">
        <v>169</v>
      </c>
      <c r="D112" s="42">
        <v>59761.599999999999</v>
      </c>
      <c r="E112" s="42">
        <v>895.1</v>
      </c>
      <c r="F112" s="42">
        <v>17601.7</v>
      </c>
    </row>
    <row r="113" spans="1:6" ht="15" outlineLevel="3" x14ac:dyDescent="0.25">
      <c r="A113" t="str">
        <f t="shared" si="1"/>
        <v>0113850</v>
      </c>
      <c r="B113" s="37" t="s">
        <v>22</v>
      </c>
      <c r="C113" s="38" t="s">
        <v>166</v>
      </c>
      <c r="D113" s="41">
        <v>885.3</v>
      </c>
      <c r="E113" s="41">
        <v>407.9</v>
      </c>
      <c r="F113" s="41">
        <v>408.3</v>
      </c>
    </row>
    <row r="114" spans="1:6" ht="15" outlineLevel="4" x14ac:dyDescent="0.25">
      <c r="A114" t="str">
        <f t="shared" si="1"/>
        <v>0113852</v>
      </c>
      <c r="B114" s="39" t="s">
        <v>22</v>
      </c>
      <c r="C114" s="39" t="s">
        <v>170</v>
      </c>
      <c r="D114" s="42">
        <v>56.7</v>
      </c>
      <c r="E114" s="42">
        <v>56.5</v>
      </c>
      <c r="F114" s="42">
        <v>56.7</v>
      </c>
    </row>
    <row r="115" spans="1:6" ht="15" outlineLevel="4" x14ac:dyDescent="0.25">
      <c r="A115" t="str">
        <f t="shared" si="1"/>
        <v>0113853</v>
      </c>
      <c r="B115" s="39" t="s">
        <v>22</v>
      </c>
      <c r="C115" s="39" t="s">
        <v>167</v>
      </c>
      <c r="D115" s="42">
        <v>828.6</v>
      </c>
      <c r="E115" s="42">
        <v>351.4</v>
      </c>
      <c r="F115" s="42">
        <v>351.6</v>
      </c>
    </row>
    <row r="116" spans="1:6" ht="15" outlineLevel="3" x14ac:dyDescent="0.25">
      <c r="A116" t="str">
        <f t="shared" si="1"/>
        <v>0113870</v>
      </c>
      <c r="B116" s="37" t="s">
        <v>22</v>
      </c>
      <c r="C116" s="38" t="s">
        <v>21</v>
      </c>
      <c r="D116" s="41">
        <v>599564.9</v>
      </c>
      <c r="E116" s="41">
        <v>0</v>
      </c>
      <c r="F116" s="41">
        <v>0</v>
      </c>
    </row>
    <row r="117" spans="1:6" ht="15" outlineLevel="4" x14ac:dyDescent="0.25">
      <c r="A117" t="str">
        <f t="shared" si="1"/>
        <v>0113870</v>
      </c>
      <c r="B117" s="39" t="s">
        <v>22</v>
      </c>
      <c r="C117" s="39" t="s">
        <v>21</v>
      </c>
      <c r="D117" s="42">
        <v>599564.9</v>
      </c>
      <c r="E117" s="42">
        <v>0</v>
      </c>
      <c r="F117" s="42">
        <v>0</v>
      </c>
    </row>
    <row r="118" spans="1:6" ht="15" x14ac:dyDescent="0.25">
      <c r="A118" t="str">
        <f t="shared" si="1"/>
        <v>0300</v>
      </c>
      <c r="B118" s="37" t="s">
        <v>34</v>
      </c>
      <c r="C118" s="38"/>
      <c r="D118" s="41">
        <v>631199.69999999995</v>
      </c>
      <c r="E118" s="41">
        <v>186803.8</v>
      </c>
      <c r="F118" s="41">
        <v>238488.1</v>
      </c>
    </row>
    <row r="119" spans="1:6" ht="15" outlineLevel="1" x14ac:dyDescent="0.25">
      <c r="A119" t="str">
        <f t="shared" si="1"/>
        <v>0309</v>
      </c>
      <c r="B119" s="37" t="s">
        <v>35</v>
      </c>
      <c r="C119" s="38"/>
      <c r="D119" s="41">
        <v>102784.4</v>
      </c>
      <c r="E119" s="41">
        <v>15103.5</v>
      </c>
      <c r="F119" s="41">
        <v>17468.8</v>
      </c>
    </row>
    <row r="120" spans="1:6" ht="15" outlineLevel="2" x14ac:dyDescent="0.25">
      <c r="A120" t="str">
        <f t="shared" si="1"/>
        <v>0309100</v>
      </c>
      <c r="B120" s="37" t="s">
        <v>35</v>
      </c>
      <c r="C120" s="38" t="s">
        <v>8</v>
      </c>
      <c r="D120" s="41">
        <v>67292.600000000006</v>
      </c>
      <c r="E120" s="41">
        <v>11878.2</v>
      </c>
      <c r="F120" s="41">
        <v>13312.8</v>
      </c>
    </row>
    <row r="121" spans="1:6" ht="15" outlineLevel="3" x14ac:dyDescent="0.25">
      <c r="A121" t="str">
        <f t="shared" si="1"/>
        <v>0309120</v>
      </c>
      <c r="B121" s="37" t="s">
        <v>35</v>
      </c>
      <c r="C121" s="38" t="s">
        <v>9</v>
      </c>
      <c r="D121" s="41">
        <v>67292.600000000006</v>
      </c>
      <c r="E121" s="41">
        <v>11878.2</v>
      </c>
      <c r="F121" s="41">
        <v>13312.8</v>
      </c>
    </row>
    <row r="122" spans="1:6" ht="15" outlineLevel="4" x14ac:dyDescent="0.25">
      <c r="A122" t="str">
        <f t="shared" si="1"/>
        <v>0309121</v>
      </c>
      <c r="B122" s="39" t="s">
        <v>35</v>
      </c>
      <c r="C122" s="39" t="s">
        <v>10</v>
      </c>
      <c r="D122" s="42">
        <v>52031.1</v>
      </c>
      <c r="E122" s="42">
        <v>8976.7000000000007</v>
      </c>
      <c r="F122" s="42">
        <v>9750</v>
      </c>
    </row>
    <row r="123" spans="1:6" ht="15" outlineLevel="4" x14ac:dyDescent="0.25">
      <c r="A123" t="str">
        <f t="shared" si="1"/>
        <v>0309122</v>
      </c>
      <c r="B123" s="39" t="s">
        <v>35</v>
      </c>
      <c r="C123" s="39" t="s">
        <v>11</v>
      </c>
      <c r="D123" s="42">
        <v>1018.6</v>
      </c>
      <c r="E123" s="42">
        <v>453.2</v>
      </c>
      <c r="F123" s="42">
        <v>602.79999999999995</v>
      </c>
    </row>
    <row r="124" spans="1:6" ht="15" outlineLevel="4" x14ac:dyDescent="0.25">
      <c r="A124" t="str">
        <f t="shared" si="1"/>
        <v>0309129</v>
      </c>
      <c r="B124" s="39" t="s">
        <v>35</v>
      </c>
      <c r="C124" s="39" t="s">
        <v>156</v>
      </c>
      <c r="D124" s="42">
        <v>14242.9</v>
      </c>
      <c r="E124" s="42">
        <v>2448.3000000000002</v>
      </c>
      <c r="F124" s="42">
        <v>2960</v>
      </c>
    </row>
    <row r="125" spans="1:6" ht="15" outlineLevel="2" x14ac:dyDescent="0.25">
      <c r="A125" t="str">
        <f t="shared" si="1"/>
        <v>0309200</v>
      </c>
      <c r="B125" s="37" t="s">
        <v>35</v>
      </c>
      <c r="C125" s="38" t="s">
        <v>13</v>
      </c>
      <c r="D125" s="41">
        <v>35491.800000000003</v>
      </c>
      <c r="E125" s="41">
        <v>3225.3</v>
      </c>
      <c r="F125" s="41">
        <v>4156</v>
      </c>
    </row>
    <row r="126" spans="1:6" ht="15" outlineLevel="3" x14ac:dyDescent="0.25">
      <c r="A126" t="str">
        <f t="shared" si="1"/>
        <v>0309240</v>
      </c>
      <c r="B126" s="37" t="s">
        <v>35</v>
      </c>
      <c r="C126" s="38" t="s">
        <v>14</v>
      </c>
      <c r="D126" s="41">
        <v>35491.800000000003</v>
      </c>
      <c r="E126" s="41">
        <v>3225.3</v>
      </c>
      <c r="F126" s="41">
        <v>4156</v>
      </c>
    </row>
    <row r="127" spans="1:6" ht="15" outlineLevel="4" x14ac:dyDescent="0.25">
      <c r="A127" t="str">
        <f t="shared" si="1"/>
        <v>0309243</v>
      </c>
      <c r="B127" s="39" t="s">
        <v>35</v>
      </c>
      <c r="C127" s="39" t="s">
        <v>17</v>
      </c>
      <c r="D127" s="42">
        <v>18633.2</v>
      </c>
      <c r="E127" s="42">
        <v>0</v>
      </c>
      <c r="F127" s="42">
        <v>0</v>
      </c>
    </row>
    <row r="128" spans="1:6" ht="15" outlineLevel="4" x14ac:dyDescent="0.25">
      <c r="A128" t="str">
        <f t="shared" si="1"/>
        <v>0309244</v>
      </c>
      <c r="B128" s="39" t="s">
        <v>35</v>
      </c>
      <c r="C128" s="39" t="s">
        <v>15</v>
      </c>
      <c r="D128" s="42">
        <v>16858.599999999999</v>
      </c>
      <c r="E128" s="42">
        <v>3225.3</v>
      </c>
      <c r="F128" s="42">
        <v>4156</v>
      </c>
    </row>
    <row r="129" spans="1:6" ht="15" outlineLevel="1" x14ac:dyDescent="0.25">
      <c r="A129" t="str">
        <f t="shared" si="1"/>
        <v>0310</v>
      </c>
      <c r="B129" s="37" t="s">
        <v>194</v>
      </c>
      <c r="C129" s="38"/>
      <c r="D129" s="41">
        <v>383010</v>
      </c>
      <c r="E129" s="41">
        <v>61161.7</v>
      </c>
      <c r="F129" s="41">
        <v>87552.8</v>
      </c>
    </row>
    <row r="130" spans="1:6" ht="15" outlineLevel="2" x14ac:dyDescent="0.25">
      <c r="A130" t="str">
        <f t="shared" si="1"/>
        <v>0310100</v>
      </c>
      <c r="B130" s="37" t="s">
        <v>194</v>
      </c>
      <c r="C130" s="38" t="s">
        <v>8</v>
      </c>
      <c r="D130" s="41">
        <v>303612.09999999998</v>
      </c>
      <c r="E130" s="41">
        <v>53000.6</v>
      </c>
      <c r="F130" s="41">
        <v>69402.7</v>
      </c>
    </row>
    <row r="131" spans="1:6" ht="15" outlineLevel="3" x14ac:dyDescent="0.25">
      <c r="A131" t="str">
        <f t="shared" si="1"/>
        <v>0310110</v>
      </c>
      <c r="B131" s="37" t="s">
        <v>194</v>
      </c>
      <c r="C131" s="38" t="s">
        <v>23</v>
      </c>
      <c r="D131" s="41">
        <v>303612.09999999998</v>
      </c>
      <c r="E131" s="41">
        <v>53000.6</v>
      </c>
      <c r="F131" s="41">
        <v>69402.7</v>
      </c>
    </row>
    <row r="132" spans="1:6" ht="15" outlineLevel="4" x14ac:dyDescent="0.25">
      <c r="A132" t="str">
        <f t="shared" si="1"/>
        <v>0310111</v>
      </c>
      <c r="B132" s="39" t="s">
        <v>194</v>
      </c>
      <c r="C132" s="39" t="s">
        <v>24</v>
      </c>
      <c r="D132" s="42">
        <v>231595.3</v>
      </c>
      <c r="E132" s="42">
        <v>41440.400000000001</v>
      </c>
      <c r="F132" s="42">
        <v>54553.2</v>
      </c>
    </row>
    <row r="133" spans="1:6" ht="15" outlineLevel="4" x14ac:dyDescent="0.25">
      <c r="A133" t="str">
        <f t="shared" si="1"/>
        <v>0310112</v>
      </c>
      <c r="B133" s="39" t="s">
        <v>194</v>
      </c>
      <c r="C133" s="39" t="s">
        <v>25</v>
      </c>
      <c r="D133" s="42">
        <v>4227.2</v>
      </c>
      <c r="E133" s="42">
        <v>616.9</v>
      </c>
      <c r="F133" s="42">
        <v>1129.5</v>
      </c>
    </row>
    <row r="134" spans="1:6" ht="15" outlineLevel="4" x14ac:dyDescent="0.25">
      <c r="A134" t="str">
        <f t="shared" si="1"/>
        <v>0310119</v>
      </c>
      <c r="B134" s="39" t="s">
        <v>194</v>
      </c>
      <c r="C134" s="39" t="s">
        <v>157</v>
      </c>
      <c r="D134" s="42">
        <v>67789.600000000006</v>
      </c>
      <c r="E134" s="42">
        <v>10943.4</v>
      </c>
      <c r="F134" s="42">
        <v>13720</v>
      </c>
    </row>
    <row r="135" spans="1:6" ht="15" outlineLevel="2" x14ac:dyDescent="0.25">
      <c r="A135" t="str">
        <f t="shared" si="1"/>
        <v>0310200</v>
      </c>
      <c r="B135" s="37" t="s">
        <v>194</v>
      </c>
      <c r="C135" s="38" t="s">
        <v>13</v>
      </c>
      <c r="D135" s="41">
        <v>79370</v>
      </c>
      <c r="E135" s="41">
        <v>8161</v>
      </c>
      <c r="F135" s="41">
        <v>18137.099999999999</v>
      </c>
    </row>
    <row r="136" spans="1:6" ht="15" outlineLevel="3" x14ac:dyDescent="0.25">
      <c r="A136" t="str">
        <f t="shared" si="1"/>
        <v>0310240</v>
      </c>
      <c r="B136" s="37" t="s">
        <v>194</v>
      </c>
      <c r="C136" s="38" t="s">
        <v>14</v>
      </c>
      <c r="D136" s="41">
        <v>79370</v>
      </c>
      <c r="E136" s="41">
        <v>8161</v>
      </c>
      <c r="F136" s="41">
        <v>18137.099999999999</v>
      </c>
    </row>
    <row r="137" spans="1:6" ht="15" outlineLevel="4" x14ac:dyDescent="0.25">
      <c r="A137" t="str">
        <f t="shared" si="1"/>
        <v>0310244</v>
      </c>
      <c r="B137" s="39" t="s">
        <v>194</v>
      </c>
      <c r="C137" s="39" t="s">
        <v>15</v>
      </c>
      <c r="D137" s="42">
        <v>72569.2</v>
      </c>
      <c r="E137" s="42">
        <v>6876.5</v>
      </c>
      <c r="F137" s="42">
        <v>15833.5</v>
      </c>
    </row>
    <row r="138" spans="1:6" ht="15" outlineLevel="4" x14ac:dyDescent="0.25">
      <c r="A138" t="str">
        <f t="shared" si="1"/>
        <v>0310247</v>
      </c>
      <c r="B138" s="39" t="s">
        <v>194</v>
      </c>
      <c r="C138" s="39" t="s">
        <v>193</v>
      </c>
      <c r="D138" s="42">
        <v>6800.8</v>
      </c>
      <c r="E138" s="42">
        <v>1284.5999999999999</v>
      </c>
      <c r="F138" s="42">
        <v>2303.6</v>
      </c>
    </row>
    <row r="139" spans="1:6" ht="15" outlineLevel="2" x14ac:dyDescent="0.25">
      <c r="A139" t="str">
        <f t="shared" si="1"/>
        <v>0310800</v>
      </c>
      <c r="B139" s="37" t="s">
        <v>194</v>
      </c>
      <c r="C139" s="38" t="s">
        <v>20</v>
      </c>
      <c r="D139" s="41">
        <v>27.9</v>
      </c>
      <c r="E139" s="41">
        <v>0</v>
      </c>
      <c r="F139" s="41">
        <v>13</v>
      </c>
    </row>
    <row r="140" spans="1:6" ht="15" outlineLevel="3" x14ac:dyDescent="0.25">
      <c r="A140" t="str">
        <f t="shared" si="1"/>
        <v>0310850</v>
      </c>
      <c r="B140" s="37" t="s">
        <v>194</v>
      </c>
      <c r="C140" s="38" t="s">
        <v>166</v>
      </c>
      <c r="D140" s="41">
        <v>27.9</v>
      </c>
      <c r="E140" s="41">
        <v>0</v>
      </c>
      <c r="F140" s="41">
        <v>13</v>
      </c>
    </row>
    <row r="141" spans="1:6" ht="15" outlineLevel="4" x14ac:dyDescent="0.25">
      <c r="A141" t="str">
        <f t="shared" si="1"/>
        <v>0310852</v>
      </c>
      <c r="B141" s="39" t="s">
        <v>194</v>
      </c>
      <c r="C141" s="39" t="s">
        <v>170</v>
      </c>
      <c r="D141" s="42">
        <v>27.9</v>
      </c>
      <c r="E141" s="42">
        <v>0</v>
      </c>
      <c r="F141" s="42">
        <v>13</v>
      </c>
    </row>
    <row r="142" spans="1:6" ht="15" outlineLevel="1" x14ac:dyDescent="0.25">
      <c r="A142" t="str">
        <f t="shared" ref="A142:A205" si="2">CONCATENATE(B142,C142)</f>
        <v>0314</v>
      </c>
      <c r="B142" s="37" t="s">
        <v>207</v>
      </c>
      <c r="C142" s="38"/>
      <c r="D142" s="41">
        <v>145405.29999999999</v>
      </c>
      <c r="E142" s="41">
        <v>110538.6</v>
      </c>
      <c r="F142" s="41">
        <v>133466.5</v>
      </c>
    </row>
    <row r="143" spans="1:6" ht="15" outlineLevel="2" x14ac:dyDescent="0.25">
      <c r="A143" t="str">
        <f t="shared" si="2"/>
        <v>0314200</v>
      </c>
      <c r="B143" s="37" t="s">
        <v>207</v>
      </c>
      <c r="C143" s="38" t="s">
        <v>13</v>
      </c>
      <c r="D143" s="41">
        <v>138827.70000000001</v>
      </c>
      <c r="E143" s="41">
        <v>109787.3</v>
      </c>
      <c r="F143" s="41">
        <v>132666.5</v>
      </c>
    </row>
    <row r="144" spans="1:6" ht="15" outlineLevel="3" x14ac:dyDescent="0.25">
      <c r="A144" t="str">
        <f t="shared" si="2"/>
        <v>0314240</v>
      </c>
      <c r="B144" s="37" t="s">
        <v>207</v>
      </c>
      <c r="C144" s="38" t="s">
        <v>14</v>
      </c>
      <c r="D144" s="41">
        <v>138827.70000000001</v>
      </c>
      <c r="E144" s="41">
        <v>109787.3</v>
      </c>
      <c r="F144" s="41">
        <v>132666.5</v>
      </c>
    </row>
    <row r="145" spans="1:6" ht="15" outlineLevel="4" x14ac:dyDescent="0.25">
      <c r="A145" t="str">
        <f t="shared" si="2"/>
        <v>0314243</v>
      </c>
      <c r="B145" s="39" t="s">
        <v>207</v>
      </c>
      <c r="C145" s="39" t="s">
        <v>17</v>
      </c>
      <c r="D145" s="42">
        <v>9952</v>
      </c>
      <c r="E145" s="42">
        <v>0</v>
      </c>
      <c r="F145" s="42">
        <v>9952</v>
      </c>
    </row>
    <row r="146" spans="1:6" ht="15" outlineLevel="4" x14ac:dyDescent="0.25">
      <c r="A146" t="str">
        <f t="shared" si="2"/>
        <v>0314244</v>
      </c>
      <c r="B146" s="39" t="s">
        <v>207</v>
      </c>
      <c r="C146" s="39" t="s">
        <v>15</v>
      </c>
      <c r="D146" s="42">
        <v>128875.7</v>
      </c>
      <c r="E146" s="42">
        <v>109787.3</v>
      </c>
      <c r="F146" s="42">
        <v>122714.5</v>
      </c>
    </row>
    <row r="147" spans="1:6" ht="15" outlineLevel="2" x14ac:dyDescent="0.25">
      <c r="A147" t="str">
        <f t="shared" si="2"/>
        <v>0314600</v>
      </c>
      <c r="B147" s="37" t="s">
        <v>207</v>
      </c>
      <c r="C147" s="38" t="s">
        <v>29</v>
      </c>
      <c r="D147" s="41">
        <v>6577.6</v>
      </c>
      <c r="E147" s="41">
        <v>751.3</v>
      </c>
      <c r="F147" s="41">
        <v>800</v>
      </c>
    </row>
    <row r="148" spans="1:6" ht="15" outlineLevel="3" x14ac:dyDescent="0.25">
      <c r="A148" t="str">
        <f t="shared" si="2"/>
        <v>0314610</v>
      </c>
      <c r="B148" s="37" t="s">
        <v>207</v>
      </c>
      <c r="C148" s="38" t="s">
        <v>30</v>
      </c>
      <c r="D148" s="41">
        <v>443.2</v>
      </c>
      <c r="E148" s="41">
        <v>0</v>
      </c>
      <c r="F148" s="41">
        <v>0</v>
      </c>
    </row>
    <row r="149" spans="1:6" ht="15" outlineLevel="4" x14ac:dyDescent="0.25">
      <c r="A149" t="str">
        <f t="shared" si="2"/>
        <v>0314611</v>
      </c>
      <c r="B149" s="39" t="s">
        <v>207</v>
      </c>
      <c r="C149" s="39" t="s">
        <v>31</v>
      </c>
      <c r="D149" s="42">
        <v>443.2</v>
      </c>
      <c r="E149" s="42">
        <v>0</v>
      </c>
      <c r="F149" s="42">
        <v>0</v>
      </c>
    </row>
    <row r="150" spans="1:6" ht="15" outlineLevel="3" x14ac:dyDescent="0.25">
      <c r="A150" t="str">
        <f t="shared" si="2"/>
        <v>0314630</v>
      </c>
      <c r="B150" s="37" t="s">
        <v>207</v>
      </c>
      <c r="C150" s="38" t="s">
        <v>33</v>
      </c>
      <c r="D150" s="41">
        <v>6134.4</v>
      </c>
      <c r="E150" s="41">
        <v>751.3</v>
      </c>
      <c r="F150" s="41">
        <v>800</v>
      </c>
    </row>
    <row r="151" spans="1:6" ht="15" outlineLevel="4" x14ac:dyDescent="0.25">
      <c r="A151" t="str">
        <f t="shared" si="2"/>
        <v>0314633</v>
      </c>
      <c r="B151" s="39" t="s">
        <v>207</v>
      </c>
      <c r="C151" s="39" t="s">
        <v>177</v>
      </c>
      <c r="D151" s="42">
        <v>6134.4</v>
      </c>
      <c r="E151" s="42">
        <v>751.3</v>
      </c>
      <c r="F151" s="42">
        <v>800</v>
      </c>
    </row>
    <row r="152" spans="1:6" ht="15" x14ac:dyDescent="0.25">
      <c r="A152" t="str">
        <f t="shared" si="2"/>
        <v>0400</v>
      </c>
      <c r="B152" s="37" t="s">
        <v>36</v>
      </c>
      <c r="C152" s="38"/>
      <c r="D152" s="41">
        <v>5072731.0999999996</v>
      </c>
      <c r="E152" s="41">
        <v>562494.5</v>
      </c>
      <c r="F152" s="41">
        <v>799426.1</v>
      </c>
    </row>
    <row r="153" spans="1:6" ht="15" outlineLevel="1" x14ac:dyDescent="0.25">
      <c r="A153" t="str">
        <f t="shared" si="2"/>
        <v>0408</v>
      </c>
      <c r="B153" s="37" t="s">
        <v>37</v>
      </c>
      <c r="C153" s="38"/>
      <c r="D153" s="41">
        <v>1085427.2</v>
      </c>
      <c r="E153" s="41">
        <v>237394</v>
      </c>
      <c r="F153" s="41">
        <v>398000</v>
      </c>
    </row>
    <row r="154" spans="1:6" ht="15" outlineLevel="2" x14ac:dyDescent="0.25">
      <c r="A154" t="str">
        <f t="shared" si="2"/>
        <v>0408200</v>
      </c>
      <c r="B154" s="37" t="s">
        <v>37</v>
      </c>
      <c r="C154" s="38" t="s">
        <v>13</v>
      </c>
      <c r="D154" s="41">
        <v>71548.7</v>
      </c>
      <c r="E154" s="41">
        <v>0</v>
      </c>
      <c r="F154" s="41">
        <v>23000</v>
      </c>
    </row>
    <row r="155" spans="1:6" ht="15" outlineLevel="3" x14ac:dyDescent="0.25">
      <c r="A155" t="str">
        <f t="shared" si="2"/>
        <v>0408240</v>
      </c>
      <c r="B155" s="37" t="s">
        <v>37</v>
      </c>
      <c r="C155" s="38" t="s">
        <v>14</v>
      </c>
      <c r="D155" s="41">
        <v>71548.7</v>
      </c>
      <c r="E155" s="41">
        <v>0</v>
      </c>
      <c r="F155" s="41">
        <v>23000</v>
      </c>
    </row>
    <row r="156" spans="1:6" ht="15" outlineLevel="4" x14ac:dyDescent="0.25">
      <c r="A156" t="str">
        <f t="shared" si="2"/>
        <v>0408244</v>
      </c>
      <c r="B156" s="39" t="s">
        <v>37</v>
      </c>
      <c r="C156" s="39" t="s">
        <v>15</v>
      </c>
      <c r="D156" s="42">
        <v>71548.7</v>
      </c>
      <c r="E156" s="42">
        <v>0</v>
      </c>
      <c r="F156" s="42">
        <v>23000</v>
      </c>
    </row>
    <row r="157" spans="1:6" ht="15" outlineLevel="2" x14ac:dyDescent="0.25">
      <c r="A157" t="str">
        <f t="shared" si="2"/>
        <v>0408800</v>
      </c>
      <c r="B157" s="37" t="s">
        <v>37</v>
      </c>
      <c r="C157" s="38" t="s">
        <v>20</v>
      </c>
      <c r="D157" s="41">
        <v>1013878.5</v>
      </c>
      <c r="E157" s="41">
        <v>237394</v>
      </c>
      <c r="F157" s="41">
        <v>375000</v>
      </c>
    </row>
    <row r="158" spans="1:6" ht="15" outlineLevel="3" x14ac:dyDescent="0.25">
      <c r="A158" t="str">
        <f t="shared" si="2"/>
        <v>0408810</v>
      </c>
      <c r="B158" s="37" t="s">
        <v>37</v>
      </c>
      <c r="C158" s="38" t="s">
        <v>38</v>
      </c>
      <c r="D158" s="41">
        <v>1013878.5</v>
      </c>
      <c r="E158" s="41">
        <v>237394</v>
      </c>
      <c r="F158" s="41">
        <v>375000</v>
      </c>
    </row>
    <row r="159" spans="1:6" ht="15" outlineLevel="4" x14ac:dyDescent="0.25">
      <c r="A159" t="str">
        <f t="shared" si="2"/>
        <v>0408811</v>
      </c>
      <c r="B159" s="39" t="s">
        <v>37</v>
      </c>
      <c r="C159" s="39" t="s">
        <v>176</v>
      </c>
      <c r="D159" s="42">
        <v>984220.4</v>
      </c>
      <c r="E159" s="42">
        <v>237394</v>
      </c>
      <c r="F159" s="42">
        <v>375000</v>
      </c>
    </row>
    <row r="160" spans="1:6" ht="15" outlineLevel="4" x14ac:dyDescent="0.25">
      <c r="A160" t="str">
        <f t="shared" si="2"/>
        <v>0408813</v>
      </c>
      <c r="B160" s="39" t="s">
        <v>37</v>
      </c>
      <c r="C160" s="39" t="s">
        <v>175</v>
      </c>
      <c r="D160" s="42">
        <v>29658.1</v>
      </c>
      <c r="E160" s="42">
        <v>0</v>
      </c>
      <c r="F160" s="42">
        <v>0</v>
      </c>
    </row>
    <row r="161" spans="1:6" ht="15" outlineLevel="1" x14ac:dyDescent="0.25">
      <c r="A161" t="str">
        <f t="shared" si="2"/>
        <v>0409</v>
      </c>
      <c r="B161" s="37" t="s">
        <v>39</v>
      </c>
      <c r="C161" s="38"/>
      <c r="D161" s="41">
        <v>3826853.5</v>
      </c>
      <c r="E161" s="41">
        <v>304015.59999999998</v>
      </c>
      <c r="F161" s="41">
        <v>332354.59999999998</v>
      </c>
    </row>
    <row r="162" spans="1:6" ht="15" outlineLevel="2" x14ac:dyDescent="0.25">
      <c r="A162" t="str">
        <f t="shared" si="2"/>
        <v>0409100</v>
      </c>
      <c r="B162" s="37" t="s">
        <v>39</v>
      </c>
      <c r="C162" s="38" t="s">
        <v>8</v>
      </c>
      <c r="D162" s="41">
        <v>119292.6</v>
      </c>
      <c r="E162" s="41">
        <v>23472.2</v>
      </c>
      <c r="F162" s="41">
        <v>25731.200000000001</v>
      </c>
    </row>
    <row r="163" spans="1:6" ht="15" outlineLevel="3" x14ac:dyDescent="0.25">
      <c r="A163" t="str">
        <f t="shared" si="2"/>
        <v>0409110</v>
      </c>
      <c r="B163" s="37" t="s">
        <v>39</v>
      </c>
      <c r="C163" s="38" t="s">
        <v>23</v>
      </c>
      <c r="D163" s="41">
        <v>119292.6</v>
      </c>
      <c r="E163" s="41">
        <v>23472.2</v>
      </c>
      <c r="F163" s="41">
        <v>25731.200000000001</v>
      </c>
    </row>
    <row r="164" spans="1:6" ht="15" outlineLevel="4" x14ac:dyDescent="0.25">
      <c r="A164" t="str">
        <f t="shared" si="2"/>
        <v>0409111</v>
      </c>
      <c r="B164" s="39" t="s">
        <v>39</v>
      </c>
      <c r="C164" s="39" t="s">
        <v>24</v>
      </c>
      <c r="D164" s="42">
        <v>90362.9</v>
      </c>
      <c r="E164" s="42">
        <v>18494.400000000001</v>
      </c>
      <c r="F164" s="42">
        <v>19425.5</v>
      </c>
    </row>
    <row r="165" spans="1:6" ht="15" outlineLevel="4" x14ac:dyDescent="0.25">
      <c r="A165" t="str">
        <f t="shared" si="2"/>
        <v>0409112</v>
      </c>
      <c r="B165" s="39" t="s">
        <v>39</v>
      </c>
      <c r="C165" s="39" t="s">
        <v>25</v>
      </c>
      <c r="D165" s="42">
        <v>2404.5</v>
      </c>
      <c r="E165" s="42">
        <v>140.30000000000001</v>
      </c>
      <c r="F165" s="42">
        <v>757.3</v>
      </c>
    </row>
    <row r="166" spans="1:6" ht="15" outlineLevel="4" x14ac:dyDescent="0.25">
      <c r="A166" t="str">
        <f t="shared" si="2"/>
        <v>0409119</v>
      </c>
      <c r="B166" s="39" t="s">
        <v>39</v>
      </c>
      <c r="C166" s="39" t="s">
        <v>157</v>
      </c>
      <c r="D166" s="42">
        <v>26525.200000000001</v>
      </c>
      <c r="E166" s="42">
        <v>4837.5</v>
      </c>
      <c r="F166" s="42">
        <v>5548.4</v>
      </c>
    </row>
    <row r="167" spans="1:6" ht="15" outlineLevel="2" x14ac:dyDescent="0.25">
      <c r="A167" t="str">
        <f t="shared" si="2"/>
        <v>0409200</v>
      </c>
      <c r="B167" s="37" t="s">
        <v>39</v>
      </c>
      <c r="C167" s="38" t="s">
        <v>13</v>
      </c>
      <c r="D167" s="41">
        <v>2923459.1</v>
      </c>
      <c r="E167" s="41">
        <v>231346.6</v>
      </c>
      <c r="F167" s="41">
        <v>257426.4</v>
      </c>
    </row>
    <row r="168" spans="1:6" ht="15" outlineLevel="3" x14ac:dyDescent="0.25">
      <c r="A168" t="str">
        <f t="shared" si="2"/>
        <v>0409240</v>
      </c>
      <c r="B168" s="37" t="s">
        <v>39</v>
      </c>
      <c r="C168" s="38" t="s">
        <v>14</v>
      </c>
      <c r="D168" s="41">
        <v>2923459.1</v>
      </c>
      <c r="E168" s="41">
        <v>231346.6</v>
      </c>
      <c r="F168" s="41">
        <v>257426.4</v>
      </c>
    </row>
    <row r="169" spans="1:6" ht="15" outlineLevel="4" x14ac:dyDescent="0.25">
      <c r="A169" t="str">
        <f t="shared" si="2"/>
        <v>0409244</v>
      </c>
      <c r="B169" s="39" t="s">
        <v>39</v>
      </c>
      <c r="C169" s="39" t="s">
        <v>15</v>
      </c>
      <c r="D169" s="42">
        <v>2871596.7</v>
      </c>
      <c r="E169" s="42">
        <v>221734.6</v>
      </c>
      <c r="F169" s="42">
        <v>243326.3</v>
      </c>
    </row>
    <row r="170" spans="1:6" ht="15" outlineLevel="4" x14ac:dyDescent="0.25">
      <c r="A170" t="str">
        <f t="shared" si="2"/>
        <v>0409247</v>
      </c>
      <c r="B170" s="39" t="s">
        <v>39</v>
      </c>
      <c r="C170" s="39" t="s">
        <v>193</v>
      </c>
      <c r="D170" s="42">
        <v>51862.400000000001</v>
      </c>
      <c r="E170" s="42">
        <v>9612</v>
      </c>
      <c r="F170" s="42">
        <v>14100.1</v>
      </c>
    </row>
    <row r="171" spans="1:6" ht="15" outlineLevel="2" x14ac:dyDescent="0.25">
      <c r="A171" t="str">
        <f t="shared" si="2"/>
        <v>0409400</v>
      </c>
      <c r="B171" s="37" t="s">
        <v>39</v>
      </c>
      <c r="C171" s="38" t="s">
        <v>26</v>
      </c>
      <c r="D171" s="41">
        <v>453905.7</v>
      </c>
      <c r="E171" s="41">
        <v>49063.1</v>
      </c>
      <c r="F171" s="41">
        <v>49063.199999999997</v>
      </c>
    </row>
    <row r="172" spans="1:6" ht="15" outlineLevel="3" x14ac:dyDescent="0.25">
      <c r="A172" t="str">
        <f t="shared" si="2"/>
        <v>0409410</v>
      </c>
      <c r="B172" s="37" t="s">
        <v>39</v>
      </c>
      <c r="C172" s="38" t="s">
        <v>27</v>
      </c>
      <c r="D172" s="41">
        <v>453905.7</v>
      </c>
      <c r="E172" s="41">
        <v>49063.1</v>
      </c>
      <c r="F172" s="41">
        <v>49063.199999999997</v>
      </c>
    </row>
    <row r="173" spans="1:6" ht="15" outlineLevel="4" x14ac:dyDescent="0.25">
      <c r="A173" t="str">
        <f t="shared" si="2"/>
        <v>0409414</v>
      </c>
      <c r="B173" s="39" t="s">
        <v>39</v>
      </c>
      <c r="C173" s="39" t="s">
        <v>28</v>
      </c>
      <c r="D173" s="42">
        <v>453905.7</v>
      </c>
      <c r="E173" s="42">
        <v>49063.1</v>
      </c>
      <c r="F173" s="42">
        <v>49063.199999999997</v>
      </c>
    </row>
    <row r="174" spans="1:6" ht="15" outlineLevel="2" x14ac:dyDescent="0.25">
      <c r="A174" t="str">
        <f t="shared" si="2"/>
        <v>0409800</v>
      </c>
      <c r="B174" s="37" t="s">
        <v>39</v>
      </c>
      <c r="C174" s="38" t="s">
        <v>20</v>
      </c>
      <c r="D174" s="41">
        <v>330196.09999999998</v>
      </c>
      <c r="E174" s="41">
        <v>133.69999999999999</v>
      </c>
      <c r="F174" s="41">
        <v>133.80000000000001</v>
      </c>
    </row>
    <row r="175" spans="1:6" ht="15" outlineLevel="3" x14ac:dyDescent="0.25">
      <c r="A175" t="str">
        <f t="shared" si="2"/>
        <v>0409810</v>
      </c>
      <c r="B175" s="37" t="s">
        <v>39</v>
      </c>
      <c r="C175" s="38" t="s">
        <v>38</v>
      </c>
      <c r="D175" s="41">
        <v>329922</v>
      </c>
      <c r="E175" s="41">
        <v>0</v>
      </c>
      <c r="F175" s="41">
        <v>0</v>
      </c>
    </row>
    <row r="176" spans="1:6" ht="15" outlineLevel="4" x14ac:dyDescent="0.25">
      <c r="A176" t="str">
        <f t="shared" si="2"/>
        <v>0409813</v>
      </c>
      <c r="B176" s="39" t="s">
        <v>39</v>
      </c>
      <c r="C176" s="39" t="s">
        <v>175</v>
      </c>
      <c r="D176" s="42">
        <v>329922</v>
      </c>
      <c r="E176" s="42">
        <v>0</v>
      </c>
      <c r="F176" s="42">
        <v>0</v>
      </c>
    </row>
    <row r="177" spans="1:6" ht="15" outlineLevel="3" x14ac:dyDescent="0.25">
      <c r="A177" t="str">
        <f t="shared" si="2"/>
        <v>0409850</v>
      </c>
      <c r="B177" s="37" t="s">
        <v>39</v>
      </c>
      <c r="C177" s="38" t="s">
        <v>166</v>
      </c>
      <c r="D177" s="41">
        <v>274.10000000000002</v>
      </c>
      <c r="E177" s="41">
        <v>133.69999999999999</v>
      </c>
      <c r="F177" s="41">
        <v>133.80000000000001</v>
      </c>
    </row>
    <row r="178" spans="1:6" ht="15" outlineLevel="4" x14ac:dyDescent="0.25">
      <c r="A178" t="str">
        <f t="shared" si="2"/>
        <v>0409852</v>
      </c>
      <c r="B178" s="39" t="s">
        <v>39</v>
      </c>
      <c r="C178" s="39" t="s">
        <v>170</v>
      </c>
      <c r="D178" s="42">
        <v>274.10000000000002</v>
      </c>
      <c r="E178" s="42">
        <v>133.69999999999999</v>
      </c>
      <c r="F178" s="42">
        <v>133.80000000000001</v>
      </c>
    </row>
    <row r="179" spans="1:6" ht="15" outlineLevel="1" x14ac:dyDescent="0.25">
      <c r="A179" t="str">
        <f t="shared" si="2"/>
        <v>0410</v>
      </c>
      <c r="B179" s="37" t="s">
        <v>253</v>
      </c>
      <c r="C179" s="38"/>
      <c r="D179" s="41">
        <v>121674.9</v>
      </c>
      <c r="E179" s="41">
        <v>21076.9</v>
      </c>
      <c r="F179" s="41">
        <v>39464.300000000003</v>
      </c>
    </row>
    <row r="180" spans="1:6" ht="15" outlineLevel="2" x14ac:dyDescent="0.25">
      <c r="A180" t="str">
        <f t="shared" si="2"/>
        <v>0410100</v>
      </c>
      <c r="B180" s="37" t="s">
        <v>253</v>
      </c>
      <c r="C180" s="38" t="s">
        <v>8</v>
      </c>
      <c r="D180" s="41">
        <v>55909.2</v>
      </c>
      <c r="E180" s="41">
        <v>10267.4</v>
      </c>
      <c r="F180" s="41">
        <v>19582.400000000001</v>
      </c>
    </row>
    <row r="181" spans="1:6" ht="15" outlineLevel="3" x14ac:dyDescent="0.25">
      <c r="A181" t="str">
        <f t="shared" si="2"/>
        <v>0410120</v>
      </c>
      <c r="B181" s="37" t="s">
        <v>253</v>
      </c>
      <c r="C181" s="38" t="s">
        <v>9</v>
      </c>
      <c r="D181" s="41">
        <v>55909.2</v>
      </c>
      <c r="E181" s="41">
        <v>10267.4</v>
      </c>
      <c r="F181" s="41">
        <v>19582.400000000001</v>
      </c>
    </row>
    <row r="182" spans="1:6" ht="15" outlineLevel="4" x14ac:dyDescent="0.25">
      <c r="A182" t="str">
        <f t="shared" si="2"/>
        <v>0410121</v>
      </c>
      <c r="B182" s="39" t="s">
        <v>253</v>
      </c>
      <c r="C182" s="39" t="s">
        <v>10</v>
      </c>
      <c r="D182" s="42">
        <v>43245.2</v>
      </c>
      <c r="E182" s="42">
        <v>7904.1</v>
      </c>
      <c r="F182" s="42">
        <v>14182.4</v>
      </c>
    </row>
    <row r="183" spans="1:6" ht="15" outlineLevel="4" x14ac:dyDescent="0.25">
      <c r="A183" t="str">
        <f t="shared" si="2"/>
        <v>0410122</v>
      </c>
      <c r="B183" s="39" t="s">
        <v>253</v>
      </c>
      <c r="C183" s="39" t="s">
        <v>11</v>
      </c>
      <c r="D183" s="42">
        <v>1014</v>
      </c>
      <c r="E183" s="42">
        <v>116.8</v>
      </c>
      <c r="F183" s="42">
        <v>600</v>
      </c>
    </row>
    <row r="184" spans="1:6" ht="15" outlineLevel="4" x14ac:dyDescent="0.25">
      <c r="A184" t="str">
        <f t="shared" si="2"/>
        <v>0410129</v>
      </c>
      <c r="B184" s="39" t="s">
        <v>253</v>
      </c>
      <c r="C184" s="39" t="s">
        <v>156</v>
      </c>
      <c r="D184" s="42">
        <v>11650</v>
      </c>
      <c r="E184" s="42">
        <v>2246.5</v>
      </c>
      <c r="F184" s="42">
        <v>4800</v>
      </c>
    </row>
    <row r="185" spans="1:6" ht="15" outlineLevel="2" x14ac:dyDescent="0.25">
      <c r="A185" t="str">
        <f t="shared" si="2"/>
        <v>0410200</v>
      </c>
      <c r="B185" s="37" t="s">
        <v>253</v>
      </c>
      <c r="C185" s="38" t="s">
        <v>13</v>
      </c>
      <c r="D185" s="41">
        <v>65765.7</v>
      </c>
      <c r="E185" s="41">
        <v>10809.5</v>
      </c>
      <c r="F185" s="41">
        <v>19881.900000000001</v>
      </c>
    </row>
    <row r="186" spans="1:6" ht="15" outlineLevel="3" x14ac:dyDescent="0.25">
      <c r="A186" t="str">
        <f t="shared" si="2"/>
        <v>0410240</v>
      </c>
      <c r="B186" s="37" t="s">
        <v>253</v>
      </c>
      <c r="C186" s="38" t="s">
        <v>14</v>
      </c>
      <c r="D186" s="41">
        <v>65765.7</v>
      </c>
      <c r="E186" s="41">
        <v>10809.5</v>
      </c>
      <c r="F186" s="41">
        <v>19881.900000000001</v>
      </c>
    </row>
    <row r="187" spans="1:6" ht="15" outlineLevel="4" x14ac:dyDescent="0.25">
      <c r="A187" t="str">
        <f t="shared" si="2"/>
        <v>0410244</v>
      </c>
      <c r="B187" s="39" t="s">
        <v>253</v>
      </c>
      <c r="C187" s="39" t="s">
        <v>15</v>
      </c>
      <c r="D187" s="42">
        <v>65765.7</v>
      </c>
      <c r="E187" s="42">
        <v>10809.5</v>
      </c>
      <c r="F187" s="42">
        <v>19881.900000000001</v>
      </c>
    </row>
    <row r="188" spans="1:6" ht="15" outlineLevel="1" x14ac:dyDescent="0.25">
      <c r="A188" t="str">
        <f t="shared" si="2"/>
        <v>0412</v>
      </c>
      <c r="B188" s="37" t="s">
        <v>40</v>
      </c>
      <c r="C188" s="38"/>
      <c r="D188" s="41">
        <v>38775.5</v>
      </c>
      <c r="E188" s="41">
        <v>8</v>
      </c>
      <c r="F188" s="41">
        <v>29607.200000000001</v>
      </c>
    </row>
    <row r="189" spans="1:6" ht="15" outlineLevel="2" x14ac:dyDescent="0.25">
      <c r="A189" t="str">
        <f t="shared" si="2"/>
        <v>0412200</v>
      </c>
      <c r="B189" s="37" t="s">
        <v>40</v>
      </c>
      <c r="C189" s="38" t="s">
        <v>13</v>
      </c>
      <c r="D189" s="41">
        <v>9968.2999999999993</v>
      </c>
      <c r="E189" s="41">
        <v>8</v>
      </c>
      <c r="F189" s="41">
        <v>800</v>
      </c>
    </row>
    <row r="190" spans="1:6" ht="15" outlineLevel="3" x14ac:dyDescent="0.25">
      <c r="A190" t="str">
        <f t="shared" si="2"/>
        <v>0412240</v>
      </c>
      <c r="B190" s="37" t="s">
        <v>40</v>
      </c>
      <c r="C190" s="38" t="s">
        <v>14</v>
      </c>
      <c r="D190" s="41">
        <v>9968.2999999999993</v>
      </c>
      <c r="E190" s="41">
        <v>8</v>
      </c>
      <c r="F190" s="41">
        <v>800</v>
      </c>
    </row>
    <row r="191" spans="1:6" ht="15" outlineLevel="4" x14ac:dyDescent="0.25">
      <c r="A191" t="str">
        <f t="shared" si="2"/>
        <v>0412244</v>
      </c>
      <c r="B191" s="39" t="s">
        <v>40</v>
      </c>
      <c r="C191" s="39" t="s">
        <v>15</v>
      </c>
      <c r="D191" s="42">
        <v>9968.2999999999993</v>
      </c>
      <c r="E191" s="42">
        <v>8</v>
      </c>
      <c r="F191" s="42">
        <v>800</v>
      </c>
    </row>
    <row r="192" spans="1:6" ht="15" outlineLevel="2" x14ac:dyDescent="0.25">
      <c r="A192" t="str">
        <f t="shared" si="2"/>
        <v>0412300</v>
      </c>
      <c r="B192" s="37" t="s">
        <v>40</v>
      </c>
      <c r="C192" s="38" t="s">
        <v>46</v>
      </c>
      <c r="D192" s="41">
        <v>22500</v>
      </c>
      <c r="E192" s="41">
        <v>0</v>
      </c>
      <c r="F192" s="41">
        <v>22500</v>
      </c>
    </row>
    <row r="193" spans="1:6" ht="15" outlineLevel="3" x14ac:dyDescent="0.25">
      <c r="A193" t="str">
        <f t="shared" si="2"/>
        <v>0412350</v>
      </c>
      <c r="B193" s="37" t="s">
        <v>40</v>
      </c>
      <c r="C193" s="38" t="s">
        <v>173</v>
      </c>
      <c r="D193" s="41">
        <v>22500</v>
      </c>
      <c r="E193" s="41">
        <v>0</v>
      </c>
      <c r="F193" s="41">
        <v>22500</v>
      </c>
    </row>
    <row r="194" spans="1:6" ht="15" outlineLevel="4" x14ac:dyDescent="0.25">
      <c r="A194" t="str">
        <f t="shared" si="2"/>
        <v>0412350</v>
      </c>
      <c r="B194" s="39" t="s">
        <v>40</v>
      </c>
      <c r="C194" s="39" t="s">
        <v>173</v>
      </c>
      <c r="D194" s="42">
        <v>22500</v>
      </c>
      <c r="E194" s="42">
        <v>0</v>
      </c>
      <c r="F194" s="42">
        <v>22500</v>
      </c>
    </row>
    <row r="195" spans="1:6" ht="15" outlineLevel="2" x14ac:dyDescent="0.25">
      <c r="A195" t="str">
        <f t="shared" si="2"/>
        <v>0412800</v>
      </c>
      <c r="B195" s="37" t="s">
        <v>40</v>
      </c>
      <c r="C195" s="38" t="s">
        <v>20</v>
      </c>
      <c r="D195" s="41">
        <v>6307.2</v>
      </c>
      <c r="E195" s="41">
        <v>0</v>
      </c>
      <c r="F195" s="41">
        <v>6307.2</v>
      </c>
    </row>
    <row r="196" spans="1:6" ht="15" outlineLevel="3" x14ac:dyDescent="0.25">
      <c r="A196" t="str">
        <f t="shared" si="2"/>
        <v>0412810</v>
      </c>
      <c r="B196" s="37" t="s">
        <v>40</v>
      </c>
      <c r="C196" s="38" t="s">
        <v>38</v>
      </c>
      <c r="D196" s="41">
        <v>6307.2</v>
      </c>
      <c r="E196" s="41">
        <v>0</v>
      </c>
      <c r="F196" s="41">
        <v>6307.2</v>
      </c>
    </row>
    <row r="197" spans="1:6" ht="15" outlineLevel="4" x14ac:dyDescent="0.25">
      <c r="A197" t="str">
        <f t="shared" si="2"/>
        <v>0412813</v>
      </c>
      <c r="B197" s="39" t="s">
        <v>40</v>
      </c>
      <c r="C197" s="39" t="s">
        <v>175</v>
      </c>
      <c r="D197" s="42">
        <v>6307.2</v>
      </c>
      <c r="E197" s="42">
        <v>0</v>
      </c>
      <c r="F197" s="42">
        <v>6307.2</v>
      </c>
    </row>
    <row r="198" spans="1:6" ht="15" x14ac:dyDescent="0.25">
      <c r="A198" t="str">
        <f t="shared" si="2"/>
        <v>0500</v>
      </c>
      <c r="B198" s="37" t="s">
        <v>41</v>
      </c>
      <c r="C198" s="38"/>
      <c r="D198" s="41">
        <v>8182001.0999999996</v>
      </c>
      <c r="E198" s="41">
        <v>392763.7</v>
      </c>
      <c r="F198" s="41">
        <v>2110767.5</v>
      </c>
    </row>
    <row r="199" spans="1:6" ht="15" outlineLevel="1" x14ac:dyDescent="0.25">
      <c r="A199" t="str">
        <f t="shared" si="2"/>
        <v>0501</v>
      </c>
      <c r="B199" s="37" t="s">
        <v>42</v>
      </c>
      <c r="C199" s="38"/>
      <c r="D199" s="41">
        <v>5482090.5999999996</v>
      </c>
      <c r="E199" s="41">
        <v>208068.8</v>
      </c>
      <c r="F199" s="41">
        <v>1287944.3</v>
      </c>
    </row>
    <row r="200" spans="1:6" ht="15" outlineLevel="2" x14ac:dyDescent="0.25">
      <c r="A200" t="str">
        <f t="shared" si="2"/>
        <v>0501200</v>
      </c>
      <c r="B200" s="37" t="s">
        <v>42</v>
      </c>
      <c r="C200" s="38" t="s">
        <v>13</v>
      </c>
      <c r="D200" s="41">
        <v>538336.5</v>
      </c>
      <c r="E200" s="41">
        <v>43491.1</v>
      </c>
      <c r="F200" s="41">
        <v>58594.6</v>
      </c>
    </row>
    <row r="201" spans="1:6" ht="15" outlineLevel="3" x14ac:dyDescent="0.25">
      <c r="A201" t="str">
        <f t="shared" si="2"/>
        <v>0501240</v>
      </c>
      <c r="B201" s="37" t="s">
        <v>42</v>
      </c>
      <c r="C201" s="38" t="s">
        <v>14</v>
      </c>
      <c r="D201" s="41">
        <v>538336.5</v>
      </c>
      <c r="E201" s="41">
        <v>43491.1</v>
      </c>
      <c r="F201" s="41">
        <v>58594.6</v>
      </c>
    </row>
    <row r="202" spans="1:6" ht="15" outlineLevel="4" x14ac:dyDescent="0.25">
      <c r="A202" t="str">
        <f t="shared" si="2"/>
        <v>0501244</v>
      </c>
      <c r="B202" s="39" t="s">
        <v>42</v>
      </c>
      <c r="C202" s="39" t="s">
        <v>15</v>
      </c>
      <c r="D202" s="42">
        <v>538336.5</v>
      </c>
      <c r="E202" s="42">
        <v>43491.1</v>
      </c>
      <c r="F202" s="42">
        <v>58594.6</v>
      </c>
    </row>
    <row r="203" spans="1:6" ht="15" outlineLevel="2" x14ac:dyDescent="0.25">
      <c r="A203" t="str">
        <f t="shared" si="2"/>
        <v>0501400</v>
      </c>
      <c r="B203" s="37" t="s">
        <v>42</v>
      </c>
      <c r="C203" s="38" t="s">
        <v>26</v>
      </c>
      <c r="D203" s="41">
        <v>1942164.3</v>
      </c>
      <c r="E203" s="41">
        <v>9600.9</v>
      </c>
      <c r="F203" s="41">
        <v>946074.8</v>
      </c>
    </row>
    <row r="204" spans="1:6" ht="15" outlineLevel="3" x14ac:dyDescent="0.25">
      <c r="A204" t="str">
        <f t="shared" si="2"/>
        <v>0501410</v>
      </c>
      <c r="B204" s="37" t="s">
        <v>42</v>
      </c>
      <c r="C204" s="38" t="s">
        <v>27</v>
      </c>
      <c r="D204" s="41">
        <v>1942164.3</v>
      </c>
      <c r="E204" s="41">
        <v>9600.9</v>
      </c>
      <c r="F204" s="41">
        <v>946074.8</v>
      </c>
    </row>
    <row r="205" spans="1:6" ht="15" outlineLevel="4" x14ac:dyDescent="0.25">
      <c r="A205" t="str">
        <f t="shared" si="2"/>
        <v>0501414</v>
      </c>
      <c r="B205" s="39" t="s">
        <v>42</v>
      </c>
      <c r="C205" s="39" t="s">
        <v>28</v>
      </c>
      <c r="D205" s="42">
        <v>1942164.3</v>
      </c>
      <c r="E205" s="42">
        <v>9600.9</v>
      </c>
      <c r="F205" s="42">
        <v>946074.8</v>
      </c>
    </row>
    <row r="206" spans="1:6" ht="15" outlineLevel="2" x14ac:dyDescent="0.25">
      <c r="A206" t="str">
        <f t="shared" ref="A206:A269" si="3">CONCATENATE(B206,C206)</f>
        <v>0501800</v>
      </c>
      <c r="B206" s="37" t="s">
        <v>42</v>
      </c>
      <c r="C206" s="38" t="s">
        <v>20</v>
      </c>
      <c r="D206" s="41">
        <v>3001589.9</v>
      </c>
      <c r="E206" s="41">
        <v>154976.9</v>
      </c>
      <c r="F206" s="41">
        <v>283274.90000000002</v>
      </c>
    </row>
    <row r="207" spans="1:6" ht="15" outlineLevel="3" x14ac:dyDescent="0.25">
      <c r="A207" t="str">
        <f t="shared" si="3"/>
        <v>0501810</v>
      </c>
      <c r="B207" s="37" t="s">
        <v>42</v>
      </c>
      <c r="C207" s="38" t="s">
        <v>38</v>
      </c>
      <c r="D207" s="41">
        <v>2839941.9</v>
      </c>
      <c r="E207" s="41">
        <v>55703.3</v>
      </c>
      <c r="F207" s="41">
        <v>178894.2</v>
      </c>
    </row>
    <row r="208" spans="1:6" ht="15" outlineLevel="4" x14ac:dyDescent="0.25">
      <c r="A208" t="str">
        <f t="shared" si="3"/>
        <v>0501813</v>
      </c>
      <c r="B208" s="39" t="s">
        <v>42</v>
      </c>
      <c r="C208" s="39" t="s">
        <v>175</v>
      </c>
      <c r="D208" s="42">
        <v>2839941.9</v>
      </c>
      <c r="E208" s="42">
        <v>55703.3</v>
      </c>
      <c r="F208" s="42">
        <v>178894.2</v>
      </c>
    </row>
    <row r="209" spans="1:6" ht="15" outlineLevel="3" x14ac:dyDescent="0.25">
      <c r="A209" t="str">
        <f t="shared" si="3"/>
        <v>0501830</v>
      </c>
      <c r="B209" s="37" t="s">
        <v>42</v>
      </c>
      <c r="C209" s="38" t="s">
        <v>168</v>
      </c>
      <c r="D209" s="41">
        <v>199.8</v>
      </c>
      <c r="E209" s="41">
        <v>167.8</v>
      </c>
      <c r="F209" s="41">
        <v>167.8</v>
      </c>
    </row>
    <row r="210" spans="1:6" ht="15" outlineLevel="4" x14ac:dyDescent="0.25">
      <c r="A210" t="str">
        <f t="shared" si="3"/>
        <v>0501831</v>
      </c>
      <c r="B210" s="39" t="s">
        <v>42</v>
      </c>
      <c r="C210" s="39" t="s">
        <v>169</v>
      </c>
      <c r="D210" s="42">
        <v>199.8</v>
      </c>
      <c r="E210" s="42">
        <v>167.8</v>
      </c>
      <c r="F210" s="42">
        <v>167.8</v>
      </c>
    </row>
    <row r="211" spans="1:6" ht="15" outlineLevel="3" x14ac:dyDescent="0.25">
      <c r="A211" t="str">
        <f t="shared" si="3"/>
        <v>0501850</v>
      </c>
      <c r="B211" s="37" t="s">
        <v>42</v>
      </c>
      <c r="C211" s="38" t="s">
        <v>166</v>
      </c>
      <c r="D211" s="41">
        <v>161448.1</v>
      </c>
      <c r="E211" s="41">
        <v>99105.7</v>
      </c>
      <c r="F211" s="41">
        <v>104212.9</v>
      </c>
    </row>
    <row r="212" spans="1:6" ht="15" outlineLevel="4" x14ac:dyDescent="0.25">
      <c r="A212" t="str">
        <f t="shared" si="3"/>
        <v>0501853</v>
      </c>
      <c r="B212" s="39" t="s">
        <v>42</v>
      </c>
      <c r="C212" s="39" t="s">
        <v>167</v>
      </c>
      <c r="D212" s="42">
        <v>161448.1</v>
      </c>
      <c r="E212" s="42">
        <v>99105.7</v>
      </c>
      <c r="F212" s="42">
        <v>104212.9</v>
      </c>
    </row>
    <row r="213" spans="1:6" ht="15" outlineLevel="1" x14ac:dyDescent="0.25">
      <c r="A213" t="str">
        <f t="shared" si="3"/>
        <v>0502</v>
      </c>
      <c r="B213" s="37" t="s">
        <v>43</v>
      </c>
      <c r="C213" s="38"/>
      <c r="D213" s="41">
        <v>1080929.3999999999</v>
      </c>
      <c r="E213" s="41">
        <v>16270.7</v>
      </c>
      <c r="F213" s="41">
        <v>485639.3</v>
      </c>
    </row>
    <row r="214" spans="1:6" ht="15" outlineLevel="2" x14ac:dyDescent="0.25">
      <c r="A214" t="str">
        <f t="shared" si="3"/>
        <v>0502200</v>
      </c>
      <c r="B214" s="37" t="s">
        <v>43</v>
      </c>
      <c r="C214" s="38" t="s">
        <v>13</v>
      </c>
      <c r="D214" s="41">
        <v>52936.2</v>
      </c>
      <c r="E214" s="41">
        <v>15681.4</v>
      </c>
      <c r="F214" s="41">
        <v>20897.900000000001</v>
      </c>
    </row>
    <row r="215" spans="1:6" ht="15" outlineLevel="3" x14ac:dyDescent="0.25">
      <c r="A215" t="str">
        <f t="shared" si="3"/>
        <v>0502240</v>
      </c>
      <c r="B215" s="37" t="s">
        <v>43</v>
      </c>
      <c r="C215" s="38" t="s">
        <v>14</v>
      </c>
      <c r="D215" s="41">
        <v>52936.2</v>
      </c>
      <c r="E215" s="41">
        <v>15681.4</v>
      </c>
      <c r="F215" s="41">
        <v>20897.900000000001</v>
      </c>
    </row>
    <row r="216" spans="1:6" ht="15" outlineLevel="4" x14ac:dyDescent="0.25">
      <c r="A216" t="str">
        <f t="shared" si="3"/>
        <v>0502244</v>
      </c>
      <c r="B216" s="39" t="s">
        <v>43</v>
      </c>
      <c r="C216" s="39" t="s">
        <v>15</v>
      </c>
      <c r="D216" s="42">
        <v>44097.9</v>
      </c>
      <c r="E216" s="42">
        <v>15681.4</v>
      </c>
      <c r="F216" s="42">
        <v>18897.900000000001</v>
      </c>
    </row>
    <row r="217" spans="1:6" ht="15" outlineLevel="4" x14ac:dyDescent="0.25">
      <c r="A217" t="str">
        <f t="shared" si="3"/>
        <v>0502247</v>
      </c>
      <c r="B217" s="39" t="s">
        <v>43</v>
      </c>
      <c r="C217" s="39" t="s">
        <v>193</v>
      </c>
      <c r="D217" s="42">
        <v>8838.2999999999993</v>
      </c>
      <c r="E217" s="42">
        <v>0</v>
      </c>
      <c r="F217" s="42">
        <v>2000</v>
      </c>
    </row>
    <row r="218" spans="1:6" ht="15" outlineLevel="2" x14ac:dyDescent="0.25">
      <c r="A218" t="str">
        <f t="shared" si="3"/>
        <v>0502800</v>
      </c>
      <c r="B218" s="37" t="s">
        <v>43</v>
      </c>
      <c r="C218" s="38" t="s">
        <v>20</v>
      </c>
      <c r="D218" s="41">
        <v>1027993.2</v>
      </c>
      <c r="E218" s="41">
        <v>589.20000000000005</v>
      </c>
      <c r="F218" s="41">
        <v>464741.4</v>
      </c>
    </row>
    <row r="219" spans="1:6" ht="15" outlineLevel="3" x14ac:dyDescent="0.25">
      <c r="A219" t="str">
        <f t="shared" si="3"/>
        <v>0502810</v>
      </c>
      <c r="B219" s="37" t="s">
        <v>43</v>
      </c>
      <c r="C219" s="38" t="s">
        <v>38</v>
      </c>
      <c r="D219" s="41">
        <v>1027977.2</v>
      </c>
      <c r="E219" s="41">
        <v>573.29999999999995</v>
      </c>
      <c r="F219" s="41">
        <v>464725.4</v>
      </c>
    </row>
    <row r="220" spans="1:6" ht="15" outlineLevel="4" x14ac:dyDescent="0.25">
      <c r="A220" t="str">
        <f t="shared" si="3"/>
        <v>0502813</v>
      </c>
      <c r="B220" s="39" t="s">
        <v>43</v>
      </c>
      <c r="C220" s="39" t="s">
        <v>175</v>
      </c>
      <c r="D220" s="42">
        <v>1027977.2</v>
      </c>
      <c r="E220" s="42">
        <v>573.29999999999995</v>
      </c>
      <c r="F220" s="42">
        <v>464725.4</v>
      </c>
    </row>
    <row r="221" spans="1:6" ht="15" outlineLevel="3" x14ac:dyDescent="0.25">
      <c r="A221" t="str">
        <f t="shared" si="3"/>
        <v>0502850</v>
      </c>
      <c r="B221" s="37" t="s">
        <v>43</v>
      </c>
      <c r="C221" s="38" t="s">
        <v>166</v>
      </c>
      <c r="D221" s="41">
        <v>16</v>
      </c>
      <c r="E221" s="41">
        <v>16</v>
      </c>
      <c r="F221" s="41">
        <v>16</v>
      </c>
    </row>
    <row r="222" spans="1:6" ht="15" outlineLevel="4" x14ac:dyDescent="0.25">
      <c r="A222" t="str">
        <f t="shared" si="3"/>
        <v>0502853</v>
      </c>
      <c r="B222" s="39" t="s">
        <v>43</v>
      </c>
      <c r="C222" s="39" t="s">
        <v>167</v>
      </c>
      <c r="D222" s="42">
        <v>16</v>
      </c>
      <c r="E222" s="42">
        <v>16</v>
      </c>
      <c r="F222" s="42">
        <v>16</v>
      </c>
    </row>
    <row r="223" spans="1:6" ht="15" outlineLevel="1" x14ac:dyDescent="0.25">
      <c r="A223" t="str">
        <f t="shared" si="3"/>
        <v>0503</v>
      </c>
      <c r="B223" s="37" t="s">
        <v>44</v>
      </c>
      <c r="C223" s="38"/>
      <c r="D223" s="41">
        <v>1151725.3</v>
      </c>
      <c r="E223" s="41">
        <v>84463.9</v>
      </c>
      <c r="F223" s="41">
        <v>213986.5</v>
      </c>
    </row>
    <row r="224" spans="1:6" ht="15" outlineLevel="2" x14ac:dyDescent="0.25">
      <c r="A224" t="str">
        <f t="shared" si="3"/>
        <v>0503200</v>
      </c>
      <c r="B224" s="37" t="s">
        <v>44</v>
      </c>
      <c r="C224" s="38" t="s">
        <v>13</v>
      </c>
      <c r="D224" s="41">
        <v>1132485.1000000001</v>
      </c>
      <c r="E224" s="41">
        <v>84463.9</v>
      </c>
      <c r="F224" s="41">
        <v>213986.5</v>
      </c>
    </row>
    <row r="225" spans="1:6" ht="15" outlineLevel="3" x14ac:dyDescent="0.25">
      <c r="A225" t="str">
        <f t="shared" si="3"/>
        <v>0503240</v>
      </c>
      <c r="B225" s="37" t="s">
        <v>44</v>
      </c>
      <c r="C225" s="38" t="s">
        <v>14</v>
      </c>
      <c r="D225" s="41">
        <v>1132485.1000000001</v>
      </c>
      <c r="E225" s="41">
        <v>84463.9</v>
      </c>
      <c r="F225" s="41">
        <v>213986.5</v>
      </c>
    </row>
    <row r="226" spans="1:6" ht="15" outlineLevel="4" x14ac:dyDescent="0.25">
      <c r="A226" t="str">
        <f t="shared" si="3"/>
        <v>0503244</v>
      </c>
      <c r="B226" s="39" t="s">
        <v>44</v>
      </c>
      <c r="C226" s="39" t="s">
        <v>15</v>
      </c>
      <c r="D226" s="42">
        <v>1126425.8</v>
      </c>
      <c r="E226" s="42">
        <v>82655</v>
      </c>
      <c r="F226" s="42">
        <v>211700</v>
      </c>
    </row>
    <row r="227" spans="1:6" ht="15" outlineLevel="4" x14ac:dyDescent="0.25">
      <c r="A227" t="str">
        <f t="shared" si="3"/>
        <v>0503247</v>
      </c>
      <c r="B227" s="39" t="s">
        <v>44</v>
      </c>
      <c r="C227" s="39" t="s">
        <v>193</v>
      </c>
      <c r="D227" s="42">
        <v>6059.3</v>
      </c>
      <c r="E227" s="42">
        <v>1808.9</v>
      </c>
      <c r="F227" s="42">
        <v>2286.5</v>
      </c>
    </row>
    <row r="228" spans="1:6" ht="15" outlineLevel="2" x14ac:dyDescent="0.25">
      <c r="A228" t="str">
        <f t="shared" si="3"/>
        <v>0503400</v>
      </c>
      <c r="B228" s="37" t="s">
        <v>44</v>
      </c>
      <c r="C228" s="38" t="s">
        <v>26</v>
      </c>
      <c r="D228" s="41">
        <v>8453.4</v>
      </c>
      <c r="E228" s="41">
        <v>0</v>
      </c>
      <c r="F228" s="41">
        <v>0</v>
      </c>
    </row>
    <row r="229" spans="1:6" ht="15" outlineLevel="3" x14ac:dyDescent="0.25">
      <c r="A229" t="str">
        <f t="shared" si="3"/>
        <v>0503410</v>
      </c>
      <c r="B229" s="37" t="s">
        <v>44</v>
      </c>
      <c r="C229" s="38" t="s">
        <v>27</v>
      </c>
      <c r="D229" s="41">
        <v>8453.4</v>
      </c>
      <c r="E229" s="41">
        <v>0</v>
      </c>
      <c r="F229" s="41">
        <v>0</v>
      </c>
    </row>
    <row r="230" spans="1:6" ht="15" outlineLevel="4" x14ac:dyDescent="0.25">
      <c r="A230" t="str">
        <f t="shared" si="3"/>
        <v>0503414</v>
      </c>
      <c r="B230" s="39" t="s">
        <v>44</v>
      </c>
      <c r="C230" s="39" t="s">
        <v>28</v>
      </c>
      <c r="D230" s="42">
        <v>8453.4</v>
      </c>
      <c r="E230" s="42">
        <v>0</v>
      </c>
      <c r="F230" s="42">
        <v>0</v>
      </c>
    </row>
    <row r="231" spans="1:6" ht="15" outlineLevel="2" x14ac:dyDescent="0.25">
      <c r="A231" t="str">
        <f t="shared" si="3"/>
        <v>0503800</v>
      </c>
      <c r="B231" s="37" t="s">
        <v>44</v>
      </c>
      <c r="C231" s="38" t="s">
        <v>20</v>
      </c>
      <c r="D231" s="41">
        <v>10786.8</v>
      </c>
      <c r="E231" s="41">
        <v>0</v>
      </c>
      <c r="F231" s="41">
        <v>0</v>
      </c>
    </row>
    <row r="232" spans="1:6" ht="15" outlineLevel="3" x14ac:dyDescent="0.25">
      <c r="A232" t="str">
        <f t="shared" si="3"/>
        <v>0503810</v>
      </c>
      <c r="B232" s="37" t="s">
        <v>44</v>
      </c>
      <c r="C232" s="38" t="s">
        <v>38</v>
      </c>
      <c r="D232" s="41">
        <v>10786.8</v>
      </c>
      <c r="E232" s="41">
        <v>0</v>
      </c>
      <c r="F232" s="41">
        <v>0</v>
      </c>
    </row>
    <row r="233" spans="1:6" ht="15" outlineLevel="4" x14ac:dyDescent="0.25">
      <c r="A233" t="str">
        <f t="shared" si="3"/>
        <v>0503813</v>
      </c>
      <c r="B233" s="39" t="s">
        <v>44</v>
      </c>
      <c r="C233" s="39" t="s">
        <v>175</v>
      </c>
      <c r="D233" s="42">
        <v>10786.8</v>
      </c>
      <c r="E233" s="42">
        <v>0</v>
      </c>
      <c r="F233" s="42">
        <v>0</v>
      </c>
    </row>
    <row r="234" spans="1:6" ht="15" outlineLevel="1" x14ac:dyDescent="0.25">
      <c r="A234" t="str">
        <f t="shared" si="3"/>
        <v>0505</v>
      </c>
      <c r="B234" s="37" t="s">
        <v>45</v>
      </c>
      <c r="C234" s="38"/>
      <c r="D234" s="41">
        <v>467255.8</v>
      </c>
      <c r="E234" s="41">
        <v>83960.3</v>
      </c>
      <c r="F234" s="41">
        <v>123197.4</v>
      </c>
    </row>
    <row r="235" spans="1:6" ht="15" outlineLevel="2" x14ac:dyDescent="0.25">
      <c r="A235" t="str">
        <f t="shared" si="3"/>
        <v>0505100</v>
      </c>
      <c r="B235" s="37" t="s">
        <v>45</v>
      </c>
      <c r="C235" s="38" t="s">
        <v>8</v>
      </c>
      <c r="D235" s="41">
        <v>374864.3</v>
      </c>
      <c r="E235" s="41">
        <v>71805.3</v>
      </c>
      <c r="F235" s="41">
        <v>98606.9</v>
      </c>
    </row>
    <row r="236" spans="1:6" ht="15" outlineLevel="3" x14ac:dyDescent="0.25">
      <c r="A236" t="str">
        <f t="shared" si="3"/>
        <v>0505110</v>
      </c>
      <c r="B236" s="37" t="s">
        <v>45</v>
      </c>
      <c r="C236" s="38" t="s">
        <v>23</v>
      </c>
      <c r="D236" s="41">
        <v>107866.5</v>
      </c>
      <c r="E236" s="41">
        <v>19843.3</v>
      </c>
      <c r="F236" s="41">
        <v>34578.1</v>
      </c>
    </row>
    <row r="237" spans="1:6" ht="15" outlineLevel="4" x14ac:dyDescent="0.25">
      <c r="A237" t="str">
        <f t="shared" si="3"/>
        <v>0505111</v>
      </c>
      <c r="B237" s="39" t="s">
        <v>45</v>
      </c>
      <c r="C237" s="39" t="s">
        <v>24</v>
      </c>
      <c r="D237" s="42">
        <v>81465.5</v>
      </c>
      <c r="E237" s="42">
        <v>15519.9</v>
      </c>
      <c r="F237" s="42">
        <v>24745</v>
      </c>
    </row>
    <row r="238" spans="1:6" ht="15" outlineLevel="4" x14ac:dyDescent="0.25">
      <c r="A238" t="str">
        <f t="shared" si="3"/>
        <v>0505112</v>
      </c>
      <c r="B238" s="39" t="s">
        <v>45</v>
      </c>
      <c r="C238" s="39" t="s">
        <v>25</v>
      </c>
      <c r="D238" s="42">
        <v>2483.4</v>
      </c>
      <c r="E238" s="42">
        <v>205.4</v>
      </c>
      <c r="F238" s="42">
        <v>1232.5</v>
      </c>
    </row>
    <row r="239" spans="1:6" ht="15" outlineLevel="4" x14ac:dyDescent="0.25">
      <c r="A239" t="str">
        <f t="shared" si="3"/>
        <v>0505119</v>
      </c>
      <c r="B239" s="39" t="s">
        <v>45</v>
      </c>
      <c r="C239" s="39" t="s">
        <v>157</v>
      </c>
      <c r="D239" s="42">
        <v>23917.599999999999</v>
      </c>
      <c r="E239" s="42">
        <v>4118</v>
      </c>
      <c r="F239" s="42">
        <v>8600.6</v>
      </c>
    </row>
    <row r="240" spans="1:6" ht="15" outlineLevel="3" x14ac:dyDescent="0.25">
      <c r="A240" t="str">
        <f t="shared" si="3"/>
        <v>0505120</v>
      </c>
      <c r="B240" s="37" t="s">
        <v>45</v>
      </c>
      <c r="C240" s="38" t="s">
        <v>9</v>
      </c>
      <c r="D240" s="41">
        <v>266997.8</v>
      </c>
      <c r="E240" s="41">
        <v>51962</v>
      </c>
      <c r="F240" s="41">
        <v>64028.800000000003</v>
      </c>
    </row>
    <row r="241" spans="1:6" ht="15" outlineLevel="4" x14ac:dyDescent="0.25">
      <c r="A241" t="str">
        <f t="shared" si="3"/>
        <v>0505121</v>
      </c>
      <c r="B241" s="39" t="s">
        <v>45</v>
      </c>
      <c r="C241" s="39" t="s">
        <v>10</v>
      </c>
      <c r="D241" s="42">
        <v>204363.8</v>
      </c>
      <c r="E241" s="42">
        <v>40892.199999999997</v>
      </c>
      <c r="F241" s="42">
        <v>48834.2</v>
      </c>
    </row>
    <row r="242" spans="1:6" ht="15" outlineLevel="4" x14ac:dyDescent="0.25">
      <c r="A242" t="str">
        <f t="shared" si="3"/>
        <v>0505122</v>
      </c>
      <c r="B242" s="39" t="s">
        <v>45</v>
      </c>
      <c r="C242" s="39" t="s">
        <v>11</v>
      </c>
      <c r="D242" s="42">
        <v>4871.3999999999996</v>
      </c>
      <c r="E242" s="42">
        <v>576.4</v>
      </c>
      <c r="F242" s="42">
        <v>1583.1</v>
      </c>
    </row>
    <row r="243" spans="1:6" ht="15" outlineLevel="4" x14ac:dyDescent="0.25">
      <c r="A243" t="str">
        <f t="shared" si="3"/>
        <v>0505129</v>
      </c>
      <c r="B243" s="39" t="s">
        <v>45</v>
      </c>
      <c r="C243" s="39" t="s">
        <v>156</v>
      </c>
      <c r="D243" s="42">
        <v>57762.7</v>
      </c>
      <c r="E243" s="42">
        <v>10493.4</v>
      </c>
      <c r="F243" s="42">
        <v>13611.6</v>
      </c>
    </row>
    <row r="244" spans="1:6" ht="15" outlineLevel="2" x14ac:dyDescent="0.25">
      <c r="A244" t="str">
        <f t="shared" si="3"/>
        <v>0505200</v>
      </c>
      <c r="B244" s="37" t="s">
        <v>45</v>
      </c>
      <c r="C244" s="38" t="s">
        <v>13</v>
      </c>
      <c r="D244" s="41">
        <v>90552.4</v>
      </c>
      <c r="E244" s="41">
        <v>11137.1</v>
      </c>
      <c r="F244" s="41">
        <v>23074.2</v>
      </c>
    </row>
    <row r="245" spans="1:6" ht="15" outlineLevel="3" x14ac:dyDescent="0.25">
      <c r="A245" t="str">
        <f t="shared" si="3"/>
        <v>0505240</v>
      </c>
      <c r="B245" s="37" t="s">
        <v>45</v>
      </c>
      <c r="C245" s="38" t="s">
        <v>14</v>
      </c>
      <c r="D245" s="41">
        <v>90552.4</v>
      </c>
      <c r="E245" s="41">
        <v>11137.1</v>
      </c>
      <c r="F245" s="41">
        <v>23074.2</v>
      </c>
    </row>
    <row r="246" spans="1:6" ht="15" outlineLevel="4" x14ac:dyDescent="0.25">
      <c r="A246" t="str">
        <f t="shared" si="3"/>
        <v>0505243</v>
      </c>
      <c r="B246" s="39" t="s">
        <v>45</v>
      </c>
      <c r="C246" s="39" t="s">
        <v>17</v>
      </c>
      <c r="D246" s="42">
        <v>13167.4</v>
      </c>
      <c r="E246" s="42">
        <v>0</v>
      </c>
      <c r="F246" s="42">
        <v>0</v>
      </c>
    </row>
    <row r="247" spans="1:6" ht="15" outlineLevel="4" x14ac:dyDescent="0.25">
      <c r="A247" t="str">
        <f t="shared" si="3"/>
        <v>0505244</v>
      </c>
      <c r="B247" s="39" t="s">
        <v>45</v>
      </c>
      <c r="C247" s="39" t="s">
        <v>15</v>
      </c>
      <c r="D247" s="42">
        <v>70905.3</v>
      </c>
      <c r="E247" s="42">
        <v>10200.299999999999</v>
      </c>
      <c r="F247" s="42">
        <v>21123.9</v>
      </c>
    </row>
    <row r="248" spans="1:6" ht="15" outlineLevel="4" x14ac:dyDescent="0.25">
      <c r="A248" t="str">
        <f t="shared" si="3"/>
        <v>0505247</v>
      </c>
      <c r="B248" s="39" t="s">
        <v>45</v>
      </c>
      <c r="C248" s="39" t="s">
        <v>193</v>
      </c>
      <c r="D248" s="42">
        <v>6479.7</v>
      </c>
      <c r="E248" s="42">
        <v>936.8</v>
      </c>
      <c r="F248" s="42">
        <v>1950.3</v>
      </c>
    </row>
    <row r="249" spans="1:6" ht="15" outlineLevel="2" x14ac:dyDescent="0.25">
      <c r="A249" t="str">
        <f t="shared" si="3"/>
        <v>0505300</v>
      </c>
      <c r="B249" s="37" t="s">
        <v>45</v>
      </c>
      <c r="C249" s="38" t="s">
        <v>46</v>
      </c>
      <c r="D249" s="41">
        <v>1140.9000000000001</v>
      </c>
      <c r="E249" s="41">
        <v>779.6</v>
      </c>
      <c r="F249" s="41">
        <v>818.1</v>
      </c>
    </row>
    <row r="250" spans="1:6" ht="15" outlineLevel="3" x14ac:dyDescent="0.25">
      <c r="A250" t="str">
        <f t="shared" si="3"/>
        <v>0505320</v>
      </c>
      <c r="B250" s="37" t="s">
        <v>45</v>
      </c>
      <c r="C250" s="38" t="s">
        <v>54</v>
      </c>
      <c r="D250" s="41">
        <v>1140.9000000000001</v>
      </c>
      <c r="E250" s="41">
        <v>779.6</v>
      </c>
      <c r="F250" s="41">
        <v>818.1</v>
      </c>
    </row>
    <row r="251" spans="1:6" ht="15" outlineLevel="4" x14ac:dyDescent="0.25">
      <c r="A251" t="str">
        <f t="shared" si="3"/>
        <v>0505321</v>
      </c>
      <c r="B251" s="39" t="s">
        <v>45</v>
      </c>
      <c r="C251" s="39" t="s">
        <v>55</v>
      </c>
      <c r="D251" s="42">
        <v>1140.9000000000001</v>
      </c>
      <c r="E251" s="42">
        <v>779.6</v>
      </c>
      <c r="F251" s="42">
        <v>818.1</v>
      </c>
    </row>
    <row r="252" spans="1:6" ht="15" outlineLevel="2" x14ac:dyDescent="0.25">
      <c r="A252" t="str">
        <f t="shared" si="3"/>
        <v>0505800</v>
      </c>
      <c r="B252" s="37" t="s">
        <v>45</v>
      </c>
      <c r="C252" s="38" t="s">
        <v>20</v>
      </c>
      <c r="D252" s="41">
        <v>698.2</v>
      </c>
      <c r="E252" s="41">
        <v>238.2</v>
      </c>
      <c r="F252" s="41">
        <v>698.2</v>
      </c>
    </row>
    <row r="253" spans="1:6" ht="15" outlineLevel="3" x14ac:dyDescent="0.25">
      <c r="A253" t="str">
        <f t="shared" si="3"/>
        <v>0505830</v>
      </c>
      <c r="B253" s="37" t="s">
        <v>45</v>
      </c>
      <c r="C253" s="38" t="s">
        <v>168</v>
      </c>
      <c r="D253" s="41">
        <v>134.5</v>
      </c>
      <c r="E253" s="41">
        <v>74.599999999999994</v>
      </c>
      <c r="F253" s="41">
        <v>134.5</v>
      </c>
    </row>
    <row r="254" spans="1:6" ht="15" outlineLevel="4" x14ac:dyDescent="0.25">
      <c r="A254" t="str">
        <f t="shared" si="3"/>
        <v>0505831</v>
      </c>
      <c r="B254" s="39" t="s">
        <v>45</v>
      </c>
      <c r="C254" s="39" t="s">
        <v>169</v>
      </c>
      <c r="D254" s="42">
        <v>134.5</v>
      </c>
      <c r="E254" s="42">
        <v>74.599999999999994</v>
      </c>
      <c r="F254" s="42">
        <v>134.5</v>
      </c>
    </row>
    <row r="255" spans="1:6" ht="15" outlineLevel="3" x14ac:dyDescent="0.25">
      <c r="A255" t="str">
        <f t="shared" si="3"/>
        <v>0505850</v>
      </c>
      <c r="B255" s="37" t="s">
        <v>45</v>
      </c>
      <c r="C255" s="38" t="s">
        <v>166</v>
      </c>
      <c r="D255" s="41">
        <v>563.70000000000005</v>
      </c>
      <c r="E255" s="41">
        <v>163.6</v>
      </c>
      <c r="F255" s="41">
        <v>563.70000000000005</v>
      </c>
    </row>
    <row r="256" spans="1:6" ht="15" outlineLevel="4" x14ac:dyDescent="0.25">
      <c r="A256" t="str">
        <f t="shared" si="3"/>
        <v>0505852</v>
      </c>
      <c r="B256" s="39" t="s">
        <v>45</v>
      </c>
      <c r="C256" s="39" t="s">
        <v>170</v>
      </c>
      <c r="D256" s="42">
        <v>400</v>
      </c>
      <c r="E256" s="42">
        <v>0</v>
      </c>
      <c r="F256" s="42">
        <v>400</v>
      </c>
    </row>
    <row r="257" spans="1:6" ht="15" outlineLevel="4" x14ac:dyDescent="0.25">
      <c r="A257" t="str">
        <f t="shared" si="3"/>
        <v>0505853</v>
      </c>
      <c r="B257" s="39" t="s">
        <v>45</v>
      </c>
      <c r="C257" s="39" t="s">
        <v>167</v>
      </c>
      <c r="D257" s="42">
        <v>163.69999999999999</v>
      </c>
      <c r="E257" s="42">
        <v>163.6</v>
      </c>
      <c r="F257" s="42">
        <v>163.69999999999999</v>
      </c>
    </row>
    <row r="258" spans="1:6" ht="15" x14ac:dyDescent="0.25">
      <c r="A258" t="str">
        <f t="shared" si="3"/>
        <v>0600</v>
      </c>
      <c r="B258" s="37" t="s">
        <v>182</v>
      </c>
      <c r="C258" s="38"/>
      <c r="D258" s="41">
        <v>735706.2</v>
      </c>
      <c r="E258" s="41">
        <v>10504.6</v>
      </c>
      <c r="F258" s="41">
        <v>22875.7</v>
      </c>
    </row>
    <row r="259" spans="1:6" ht="15" outlineLevel="1" x14ac:dyDescent="0.25">
      <c r="A259" t="str">
        <f t="shared" si="3"/>
        <v>0602</v>
      </c>
      <c r="B259" s="37" t="s">
        <v>202</v>
      </c>
      <c r="C259" s="38"/>
      <c r="D259" s="41">
        <v>640945.1</v>
      </c>
      <c r="E259" s="41">
        <v>1767.7</v>
      </c>
      <c r="F259" s="41">
        <v>4880.3999999999996</v>
      </c>
    </row>
    <row r="260" spans="1:6" ht="15" outlineLevel="2" x14ac:dyDescent="0.25">
      <c r="A260" t="str">
        <f t="shared" si="3"/>
        <v>0602200</v>
      </c>
      <c r="B260" s="37" t="s">
        <v>202</v>
      </c>
      <c r="C260" s="38" t="s">
        <v>13</v>
      </c>
      <c r="D260" s="41">
        <v>640945.1</v>
      </c>
      <c r="E260" s="41">
        <v>1767.7</v>
      </c>
      <c r="F260" s="41">
        <v>4880.3999999999996</v>
      </c>
    </row>
    <row r="261" spans="1:6" ht="15" outlineLevel="3" x14ac:dyDescent="0.25">
      <c r="A261" t="str">
        <f t="shared" si="3"/>
        <v>0602240</v>
      </c>
      <c r="B261" s="37" t="s">
        <v>202</v>
      </c>
      <c r="C261" s="38" t="s">
        <v>14</v>
      </c>
      <c r="D261" s="41">
        <v>640945.1</v>
      </c>
      <c r="E261" s="41">
        <v>1767.7</v>
      </c>
      <c r="F261" s="41">
        <v>4880.3999999999996</v>
      </c>
    </row>
    <row r="262" spans="1:6" ht="15" outlineLevel="4" x14ac:dyDescent="0.25">
      <c r="A262" t="str">
        <f t="shared" si="3"/>
        <v>0602244</v>
      </c>
      <c r="B262" s="39" t="s">
        <v>202</v>
      </c>
      <c r="C262" s="39" t="s">
        <v>15</v>
      </c>
      <c r="D262" s="42">
        <v>640945.1</v>
      </c>
      <c r="E262" s="42">
        <v>1767.7</v>
      </c>
      <c r="F262" s="42">
        <v>4880.3999999999996</v>
      </c>
    </row>
    <row r="263" spans="1:6" ht="15" outlineLevel="1" x14ac:dyDescent="0.25">
      <c r="A263" t="str">
        <f t="shared" si="3"/>
        <v>0603</v>
      </c>
      <c r="B263" s="37" t="s">
        <v>181</v>
      </c>
      <c r="C263" s="38"/>
      <c r="D263" s="41">
        <v>17346.2</v>
      </c>
      <c r="E263" s="41">
        <v>0</v>
      </c>
      <c r="F263" s="41">
        <v>3149.7</v>
      </c>
    </row>
    <row r="264" spans="1:6" ht="15" outlineLevel="2" x14ac:dyDescent="0.25">
      <c r="A264" t="str">
        <f t="shared" si="3"/>
        <v>0603100</v>
      </c>
      <c r="B264" s="37" t="s">
        <v>181</v>
      </c>
      <c r="C264" s="38" t="s">
        <v>8</v>
      </c>
      <c r="D264" s="41">
        <v>934.1</v>
      </c>
      <c r="E264" s="41">
        <v>0</v>
      </c>
      <c r="F264" s="41">
        <v>169.7</v>
      </c>
    </row>
    <row r="265" spans="1:6" ht="15" outlineLevel="3" x14ac:dyDescent="0.25">
      <c r="A265" t="str">
        <f t="shared" si="3"/>
        <v>0603110</v>
      </c>
      <c r="B265" s="37" t="s">
        <v>181</v>
      </c>
      <c r="C265" s="38" t="s">
        <v>23</v>
      </c>
      <c r="D265" s="41">
        <v>934.1</v>
      </c>
      <c r="E265" s="41">
        <v>0</v>
      </c>
      <c r="F265" s="41">
        <v>169.7</v>
      </c>
    </row>
    <row r="266" spans="1:6" ht="15" outlineLevel="4" x14ac:dyDescent="0.25">
      <c r="A266" t="str">
        <f t="shared" si="3"/>
        <v>0603111</v>
      </c>
      <c r="B266" s="39" t="s">
        <v>181</v>
      </c>
      <c r="C266" s="39" t="s">
        <v>24</v>
      </c>
      <c r="D266" s="42">
        <v>714.4</v>
      </c>
      <c r="E266" s="42">
        <v>0</v>
      </c>
      <c r="F266" s="42">
        <v>129.80000000000001</v>
      </c>
    </row>
    <row r="267" spans="1:6" ht="15" outlineLevel="4" x14ac:dyDescent="0.25">
      <c r="A267" t="str">
        <f t="shared" si="3"/>
        <v>0603119</v>
      </c>
      <c r="B267" s="39" t="s">
        <v>181</v>
      </c>
      <c r="C267" s="39" t="s">
        <v>157</v>
      </c>
      <c r="D267" s="42">
        <v>219.7</v>
      </c>
      <c r="E267" s="42">
        <v>0</v>
      </c>
      <c r="F267" s="42">
        <v>39.9</v>
      </c>
    </row>
    <row r="268" spans="1:6" ht="15" outlineLevel="2" x14ac:dyDescent="0.25">
      <c r="A268" t="str">
        <f t="shared" si="3"/>
        <v>0603200</v>
      </c>
      <c r="B268" s="37" t="s">
        <v>181</v>
      </c>
      <c r="C268" s="38" t="s">
        <v>13</v>
      </c>
      <c r="D268" s="41">
        <v>16412.099999999999</v>
      </c>
      <c r="E268" s="41">
        <v>0</v>
      </c>
      <c r="F268" s="41">
        <v>2980</v>
      </c>
    </row>
    <row r="269" spans="1:6" ht="15" outlineLevel="3" x14ac:dyDescent="0.25">
      <c r="A269" t="str">
        <f t="shared" si="3"/>
        <v>0603240</v>
      </c>
      <c r="B269" s="37" t="s">
        <v>181</v>
      </c>
      <c r="C269" s="38" t="s">
        <v>14</v>
      </c>
      <c r="D269" s="41">
        <v>16412.099999999999</v>
      </c>
      <c r="E269" s="41">
        <v>0</v>
      </c>
      <c r="F269" s="41">
        <v>2980</v>
      </c>
    </row>
    <row r="270" spans="1:6" ht="15" outlineLevel="4" x14ac:dyDescent="0.25">
      <c r="A270" t="str">
        <f t="shared" ref="A270:A333" si="4">CONCATENATE(B270,C270)</f>
        <v>0603244</v>
      </c>
      <c r="B270" s="39" t="s">
        <v>181</v>
      </c>
      <c r="C270" s="39" t="s">
        <v>15</v>
      </c>
      <c r="D270" s="42">
        <v>16412.099999999999</v>
      </c>
      <c r="E270" s="42">
        <v>0</v>
      </c>
      <c r="F270" s="42">
        <v>2980</v>
      </c>
    </row>
    <row r="271" spans="1:6" ht="15" outlineLevel="1" x14ac:dyDescent="0.25">
      <c r="A271" t="str">
        <f t="shared" si="4"/>
        <v>0605</v>
      </c>
      <c r="B271" s="37" t="s">
        <v>203</v>
      </c>
      <c r="C271" s="38"/>
      <c r="D271" s="41">
        <v>77414.899999999994</v>
      </c>
      <c r="E271" s="41">
        <v>8736.9</v>
      </c>
      <c r="F271" s="41">
        <v>14845.6</v>
      </c>
    </row>
    <row r="272" spans="1:6" ht="15" outlineLevel="2" x14ac:dyDescent="0.25">
      <c r="A272" t="str">
        <f t="shared" si="4"/>
        <v>0605100</v>
      </c>
      <c r="B272" s="37" t="s">
        <v>203</v>
      </c>
      <c r="C272" s="38" t="s">
        <v>8</v>
      </c>
      <c r="D272" s="41">
        <v>70511.3</v>
      </c>
      <c r="E272" s="41">
        <v>7936.6</v>
      </c>
      <c r="F272" s="41">
        <v>13430.3</v>
      </c>
    </row>
    <row r="273" spans="1:6" ht="15" outlineLevel="3" x14ac:dyDescent="0.25">
      <c r="A273" t="str">
        <f t="shared" si="4"/>
        <v>0605110</v>
      </c>
      <c r="B273" s="37" t="s">
        <v>203</v>
      </c>
      <c r="C273" s="38" t="s">
        <v>23</v>
      </c>
      <c r="D273" s="41">
        <v>70511.3</v>
      </c>
      <c r="E273" s="41">
        <v>7936.6</v>
      </c>
      <c r="F273" s="41">
        <v>13430.3</v>
      </c>
    </row>
    <row r="274" spans="1:6" ht="15" outlineLevel="4" x14ac:dyDescent="0.25">
      <c r="A274" t="str">
        <f t="shared" si="4"/>
        <v>0605111</v>
      </c>
      <c r="B274" s="39" t="s">
        <v>203</v>
      </c>
      <c r="C274" s="39" t="s">
        <v>24</v>
      </c>
      <c r="D274" s="42">
        <v>52862.3</v>
      </c>
      <c r="E274" s="42">
        <v>5693.4</v>
      </c>
      <c r="F274" s="42">
        <v>8552.5</v>
      </c>
    </row>
    <row r="275" spans="1:6" ht="15" outlineLevel="4" x14ac:dyDescent="0.25">
      <c r="A275" t="str">
        <f t="shared" si="4"/>
        <v>0605112</v>
      </c>
      <c r="B275" s="39" t="s">
        <v>203</v>
      </c>
      <c r="C275" s="39" t="s">
        <v>25</v>
      </c>
      <c r="D275" s="42">
        <v>2531</v>
      </c>
      <c r="E275" s="42">
        <v>762.2</v>
      </c>
      <c r="F275" s="42">
        <v>1477.8</v>
      </c>
    </row>
    <row r="276" spans="1:6" ht="15" outlineLevel="4" x14ac:dyDescent="0.25">
      <c r="A276" t="str">
        <f t="shared" si="4"/>
        <v>0605119</v>
      </c>
      <c r="B276" s="39" t="s">
        <v>203</v>
      </c>
      <c r="C276" s="39" t="s">
        <v>157</v>
      </c>
      <c r="D276" s="42">
        <v>15118</v>
      </c>
      <c r="E276" s="42">
        <v>1481</v>
      </c>
      <c r="F276" s="42">
        <v>3400</v>
      </c>
    </row>
    <row r="277" spans="1:6" ht="15" outlineLevel="2" x14ac:dyDescent="0.25">
      <c r="A277" t="str">
        <f t="shared" si="4"/>
        <v>0605200</v>
      </c>
      <c r="B277" s="37" t="s">
        <v>203</v>
      </c>
      <c r="C277" s="38" t="s">
        <v>13</v>
      </c>
      <c r="D277" s="41">
        <v>6903.6</v>
      </c>
      <c r="E277" s="41">
        <v>800.3</v>
      </c>
      <c r="F277" s="41">
        <v>1415.3</v>
      </c>
    </row>
    <row r="278" spans="1:6" ht="15" outlineLevel="3" x14ac:dyDescent="0.25">
      <c r="A278" t="str">
        <f t="shared" si="4"/>
        <v>0605240</v>
      </c>
      <c r="B278" s="37" t="s">
        <v>203</v>
      </c>
      <c r="C278" s="38" t="s">
        <v>14</v>
      </c>
      <c r="D278" s="41">
        <v>6903.6</v>
      </c>
      <c r="E278" s="41">
        <v>800.3</v>
      </c>
      <c r="F278" s="41">
        <v>1415.3</v>
      </c>
    </row>
    <row r="279" spans="1:6" ht="15" outlineLevel="4" x14ac:dyDescent="0.25">
      <c r="A279" t="str">
        <f t="shared" si="4"/>
        <v>0605244</v>
      </c>
      <c r="B279" s="39" t="s">
        <v>203</v>
      </c>
      <c r="C279" s="39" t="s">
        <v>15</v>
      </c>
      <c r="D279" s="42">
        <v>6903.6</v>
      </c>
      <c r="E279" s="42">
        <v>800.3</v>
      </c>
      <c r="F279" s="42">
        <v>1415.3</v>
      </c>
    </row>
    <row r="280" spans="1:6" ht="15" x14ac:dyDescent="0.25">
      <c r="A280" t="str">
        <f t="shared" si="4"/>
        <v>0700</v>
      </c>
      <c r="B280" s="37" t="s">
        <v>47</v>
      </c>
      <c r="C280" s="38"/>
      <c r="D280" s="41">
        <v>14703613.199999999</v>
      </c>
      <c r="E280" s="41">
        <v>2462191.1</v>
      </c>
      <c r="F280" s="41">
        <v>3579040.5</v>
      </c>
    </row>
    <row r="281" spans="1:6" ht="15" outlineLevel="1" x14ac:dyDescent="0.25">
      <c r="A281" t="str">
        <f t="shared" si="4"/>
        <v>0701</v>
      </c>
      <c r="B281" s="37" t="s">
        <v>48</v>
      </c>
      <c r="C281" s="38"/>
      <c r="D281" s="41">
        <v>5080314.7</v>
      </c>
      <c r="E281" s="41">
        <v>898993.4</v>
      </c>
      <c r="F281" s="41">
        <v>1312392</v>
      </c>
    </row>
    <row r="282" spans="1:6" ht="15" outlineLevel="2" x14ac:dyDescent="0.25">
      <c r="A282" t="str">
        <f t="shared" si="4"/>
        <v>0701200</v>
      </c>
      <c r="B282" s="37" t="s">
        <v>48</v>
      </c>
      <c r="C282" s="38" t="s">
        <v>13</v>
      </c>
      <c r="D282" s="41">
        <v>278630.09999999998</v>
      </c>
      <c r="E282" s="41">
        <v>13693</v>
      </c>
      <c r="F282" s="41">
        <v>40057.1</v>
      </c>
    </row>
    <row r="283" spans="1:6" ht="15" outlineLevel="3" x14ac:dyDescent="0.25">
      <c r="A283" t="str">
        <f t="shared" si="4"/>
        <v>0701240</v>
      </c>
      <c r="B283" s="37" t="s">
        <v>48</v>
      </c>
      <c r="C283" s="38" t="s">
        <v>14</v>
      </c>
      <c r="D283" s="41">
        <v>278630.09999999998</v>
      </c>
      <c r="E283" s="41">
        <v>13693</v>
      </c>
      <c r="F283" s="41">
        <v>40057.1</v>
      </c>
    </row>
    <row r="284" spans="1:6" ht="15" outlineLevel="4" x14ac:dyDescent="0.25">
      <c r="A284" t="str">
        <f t="shared" si="4"/>
        <v>0701243</v>
      </c>
      <c r="B284" s="39" t="s">
        <v>48</v>
      </c>
      <c r="C284" s="39" t="s">
        <v>17</v>
      </c>
      <c r="D284" s="42">
        <v>278630.09999999998</v>
      </c>
      <c r="E284" s="42">
        <v>13693</v>
      </c>
      <c r="F284" s="42">
        <v>40057.1</v>
      </c>
    </row>
    <row r="285" spans="1:6" ht="15" outlineLevel="2" x14ac:dyDescent="0.25">
      <c r="A285" t="str">
        <f t="shared" si="4"/>
        <v>0701600</v>
      </c>
      <c r="B285" s="37" t="s">
        <v>48</v>
      </c>
      <c r="C285" s="38" t="s">
        <v>29</v>
      </c>
      <c r="D285" s="41">
        <v>4801684.5999999996</v>
      </c>
      <c r="E285" s="41">
        <v>885300.4</v>
      </c>
      <c r="F285" s="41">
        <v>1272334.8999999999</v>
      </c>
    </row>
    <row r="286" spans="1:6" ht="15" outlineLevel="3" x14ac:dyDescent="0.25">
      <c r="A286" t="str">
        <f t="shared" si="4"/>
        <v>0701610</v>
      </c>
      <c r="B286" s="37" t="s">
        <v>48</v>
      </c>
      <c r="C286" s="38" t="s">
        <v>30</v>
      </c>
      <c r="D286" s="41">
        <v>4016498.8</v>
      </c>
      <c r="E286" s="41">
        <v>745016.2</v>
      </c>
      <c r="F286" s="41">
        <v>1069200.3</v>
      </c>
    </row>
    <row r="287" spans="1:6" ht="15" outlineLevel="4" x14ac:dyDescent="0.25">
      <c r="A287" t="str">
        <f t="shared" si="4"/>
        <v>0701611</v>
      </c>
      <c r="B287" s="39" t="s">
        <v>48</v>
      </c>
      <c r="C287" s="39" t="s">
        <v>31</v>
      </c>
      <c r="D287" s="42">
        <v>3868779.4</v>
      </c>
      <c r="E287" s="42">
        <v>727395</v>
      </c>
      <c r="F287" s="42">
        <v>1023830.9</v>
      </c>
    </row>
    <row r="288" spans="1:6" ht="15" outlineLevel="4" x14ac:dyDescent="0.25">
      <c r="A288" t="str">
        <f t="shared" si="4"/>
        <v>0701612</v>
      </c>
      <c r="B288" s="39" t="s">
        <v>48</v>
      </c>
      <c r="C288" s="39" t="s">
        <v>32</v>
      </c>
      <c r="D288" s="42">
        <v>147719.4</v>
      </c>
      <c r="E288" s="42">
        <v>17621.099999999999</v>
      </c>
      <c r="F288" s="42">
        <v>45369.4</v>
      </c>
    </row>
    <row r="289" spans="1:6" ht="15" outlineLevel="3" x14ac:dyDescent="0.25">
      <c r="A289" t="str">
        <f t="shared" si="4"/>
        <v>0701620</v>
      </c>
      <c r="B289" s="37" t="s">
        <v>48</v>
      </c>
      <c r="C289" s="38" t="s">
        <v>49</v>
      </c>
      <c r="D289" s="41">
        <v>785185.8</v>
      </c>
      <c r="E289" s="41">
        <v>140284.20000000001</v>
      </c>
      <c r="F289" s="41">
        <v>203134.6</v>
      </c>
    </row>
    <row r="290" spans="1:6" ht="15" outlineLevel="4" x14ac:dyDescent="0.25">
      <c r="A290" t="str">
        <f t="shared" si="4"/>
        <v>0701621</v>
      </c>
      <c r="B290" s="39" t="s">
        <v>48</v>
      </c>
      <c r="C290" s="39" t="s">
        <v>50</v>
      </c>
      <c r="D290" s="42">
        <v>751772.9</v>
      </c>
      <c r="E290" s="42">
        <v>137724.4</v>
      </c>
      <c r="F290" s="42">
        <v>196967.1</v>
      </c>
    </row>
    <row r="291" spans="1:6" ht="15" outlineLevel="4" x14ac:dyDescent="0.25">
      <c r="A291" t="str">
        <f t="shared" si="4"/>
        <v>0701622</v>
      </c>
      <c r="B291" s="39" t="s">
        <v>48</v>
      </c>
      <c r="C291" s="39" t="s">
        <v>51</v>
      </c>
      <c r="D291" s="42">
        <v>33412.9</v>
      </c>
      <c r="E291" s="42">
        <v>2559.8000000000002</v>
      </c>
      <c r="F291" s="42">
        <v>6167.5</v>
      </c>
    </row>
    <row r="292" spans="1:6" ht="15" outlineLevel="1" x14ac:dyDescent="0.25">
      <c r="A292" t="str">
        <f t="shared" si="4"/>
        <v>0702</v>
      </c>
      <c r="B292" s="37" t="s">
        <v>52</v>
      </c>
      <c r="C292" s="38"/>
      <c r="D292" s="41">
        <v>6688958.9000000004</v>
      </c>
      <c r="E292" s="41">
        <v>1105254.7</v>
      </c>
      <c r="F292" s="41">
        <v>1615967.4</v>
      </c>
    </row>
    <row r="293" spans="1:6" ht="15" outlineLevel="2" x14ac:dyDescent="0.25">
      <c r="A293" t="str">
        <f t="shared" si="4"/>
        <v>0702200</v>
      </c>
      <c r="B293" s="37" t="s">
        <v>52</v>
      </c>
      <c r="C293" s="38" t="s">
        <v>13</v>
      </c>
      <c r="D293" s="41">
        <v>198507.7</v>
      </c>
      <c r="E293" s="41">
        <v>198.8</v>
      </c>
      <c r="F293" s="41">
        <v>18074.599999999999</v>
      </c>
    </row>
    <row r="294" spans="1:6" ht="15" outlineLevel="3" x14ac:dyDescent="0.25">
      <c r="A294" t="str">
        <f t="shared" si="4"/>
        <v>0702240</v>
      </c>
      <c r="B294" s="37" t="s">
        <v>52</v>
      </c>
      <c r="C294" s="38" t="s">
        <v>14</v>
      </c>
      <c r="D294" s="41">
        <v>198507.7</v>
      </c>
      <c r="E294" s="41">
        <v>198.8</v>
      </c>
      <c r="F294" s="41">
        <v>18074.599999999999</v>
      </c>
    </row>
    <row r="295" spans="1:6" ht="15" outlineLevel="4" x14ac:dyDescent="0.25">
      <c r="A295" t="str">
        <f t="shared" si="4"/>
        <v>0702243</v>
      </c>
      <c r="B295" s="39" t="s">
        <v>52</v>
      </c>
      <c r="C295" s="39" t="s">
        <v>17</v>
      </c>
      <c r="D295" s="42">
        <v>198507.7</v>
      </c>
      <c r="E295" s="42">
        <v>198.8</v>
      </c>
      <c r="F295" s="42">
        <v>18074.599999999999</v>
      </c>
    </row>
    <row r="296" spans="1:6" ht="15" outlineLevel="2" x14ac:dyDescent="0.25">
      <c r="A296" t="str">
        <f t="shared" si="4"/>
        <v>0702400</v>
      </c>
      <c r="B296" s="37" t="s">
        <v>52</v>
      </c>
      <c r="C296" s="38" t="s">
        <v>26</v>
      </c>
      <c r="D296" s="41">
        <v>19006.5</v>
      </c>
      <c r="E296" s="41">
        <v>0</v>
      </c>
      <c r="F296" s="41">
        <v>0</v>
      </c>
    </row>
    <row r="297" spans="1:6" ht="15" outlineLevel="3" x14ac:dyDescent="0.25">
      <c r="A297" t="str">
        <f t="shared" si="4"/>
        <v>0702410</v>
      </c>
      <c r="B297" s="37" t="s">
        <v>52</v>
      </c>
      <c r="C297" s="38" t="s">
        <v>27</v>
      </c>
      <c r="D297" s="41">
        <v>19006.5</v>
      </c>
      <c r="E297" s="41">
        <v>0</v>
      </c>
      <c r="F297" s="41">
        <v>0</v>
      </c>
    </row>
    <row r="298" spans="1:6" ht="15" outlineLevel="4" x14ac:dyDescent="0.25">
      <c r="A298" t="str">
        <f t="shared" si="4"/>
        <v>0702414</v>
      </c>
      <c r="B298" s="39" t="s">
        <v>52</v>
      </c>
      <c r="C298" s="39" t="s">
        <v>28</v>
      </c>
      <c r="D298" s="42">
        <v>19006.5</v>
      </c>
      <c r="E298" s="42">
        <v>0</v>
      </c>
      <c r="F298" s="42">
        <v>0</v>
      </c>
    </row>
    <row r="299" spans="1:6" ht="15" outlineLevel="2" x14ac:dyDescent="0.25">
      <c r="A299" t="str">
        <f t="shared" si="4"/>
        <v>0702600</v>
      </c>
      <c r="B299" s="37" t="s">
        <v>52</v>
      </c>
      <c r="C299" s="38" t="s">
        <v>29</v>
      </c>
      <c r="D299" s="41">
        <v>6471444.7000000002</v>
      </c>
      <c r="E299" s="41">
        <v>1105055.8999999999</v>
      </c>
      <c r="F299" s="41">
        <v>1597892.8</v>
      </c>
    </row>
    <row r="300" spans="1:6" ht="15" outlineLevel="3" x14ac:dyDescent="0.25">
      <c r="A300" t="str">
        <f t="shared" si="4"/>
        <v>0702610</v>
      </c>
      <c r="B300" s="37" t="s">
        <v>52</v>
      </c>
      <c r="C300" s="38" t="s">
        <v>30</v>
      </c>
      <c r="D300" s="41">
        <v>6168105.9000000004</v>
      </c>
      <c r="E300" s="41">
        <v>1052528.5</v>
      </c>
      <c r="F300" s="41">
        <v>1520469.9</v>
      </c>
    </row>
    <row r="301" spans="1:6" ht="15" outlineLevel="4" x14ac:dyDescent="0.25">
      <c r="A301" t="str">
        <f t="shared" si="4"/>
        <v>0702611</v>
      </c>
      <c r="B301" s="39" t="s">
        <v>52</v>
      </c>
      <c r="C301" s="39" t="s">
        <v>31</v>
      </c>
      <c r="D301" s="42">
        <v>6045157.7999999998</v>
      </c>
      <c r="E301" s="42">
        <v>1042489.1</v>
      </c>
      <c r="F301" s="42">
        <v>1488796</v>
      </c>
    </row>
    <row r="302" spans="1:6" ht="15" outlineLevel="4" x14ac:dyDescent="0.25">
      <c r="A302" t="str">
        <f t="shared" si="4"/>
        <v>0702612</v>
      </c>
      <c r="B302" s="39" t="s">
        <v>52</v>
      </c>
      <c r="C302" s="39" t="s">
        <v>32</v>
      </c>
      <c r="D302" s="42">
        <v>122948.1</v>
      </c>
      <c r="E302" s="42">
        <v>10039.4</v>
      </c>
      <c r="F302" s="42">
        <v>31673.9</v>
      </c>
    </row>
    <row r="303" spans="1:6" ht="15" outlineLevel="3" x14ac:dyDescent="0.25">
      <c r="A303" t="str">
        <f t="shared" si="4"/>
        <v>0702620</v>
      </c>
      <c r="B303" s="37" t="s">
        <v>52</v>
      </c>
      <c r="C303" s="38" t="s">
        <v>49</v>
      </c>
      <c r="D303" s="41">
        <v>303338.8</v>
      </c>
      <c r="E303" s="41">
        <v>52527.4</v>
      </c>
      <c r="F303" s="41">
        <v>77422.899999999994</v>
      </c>
    </row>
    <row r="304" spans="1:6" ht="15" outlineLevel="4" x14ac:dyDescent="0.25">
      <c r="A304" t="str">
        <f t="shared" si="4"/>
        <v>0702621</v>
      </c>
      <c r="B304" s="39" t="s">
        <v>52</v>
      </c>
      <c r="C304" s="39" t="s">
        <v>50</v>
      </c>
      <c r="D304" s="42">
        <v>297904.8</v>
      </c>
      <c r="E304" s="42">
        <v>52208.6</v>
      </c>
      <c r="F304" s="42">
        <v>75862.899999999994</v>
      </c>
    </row>
    <row r="305" spans="1:6" ht="15" outlineLevel="4" x14ac:dyDescent="0.25">
      <c r="A305" t="str">
        <f t="shared" si="4"/>
        <v>0702622</v>
      </c>
      <c r="B305" s="39" t="s">
        <v>52</v>
      </c>
      <c r="C305" s="39" t="s">
        <v>51</v>
      </c>
      <c r="D305" s="42">
        <v>5434</v>
      </c>
      <c r="E305" s="42">
        <v>318.89999999999998</v>
      </c>
      <c r="F305" s="42">
        <v>1560</v>
      </c>
    </row>
    <row r="306" spans="1:6" ht="15" outlineLevel="1" x14ac:dyDescent="0.25">
      <c r="A306" t="str">
        <f t="shared" si="4"/>
        <v>0703</v>
      </c>
      <c r="B306" s="37" t="s">
        <v>158</v>
      </c>
      <c r="C306" s="38"/>
      <c r="D306" s="41">
        <v>1939291.1</v>
      </c>
      <c r="E306" s="41">
        <v>302393.5</v>
      </c>
      <c r="F306" s="41">
        <v>443864.9</v>
      </c>
    </row>
    <row r="307" spans="1:6" ht="15" outlineLevel="2" x14ac:dyDescent="0.25">
      <c r="A307" t="str">
        <f t="shared" si="4"/>
        <v>0703200</v>
      </c>
      <c r="B307" s="37" t="s">
        <v>158</v>
      </c>
      <c r="C307" s="38" t="s">
        <v>13</v>
      </c>
      <c r="D307" s="41">
        <v>98056</v>
      </c>
      <c r="E307" s="41">
        <v>0</v>
      </c>
      <c r="F307" s="41">
        <v>19995.900000000001</v>
      </c>
    </row>
    <row r="308" spans="1:6" ht="15" outlineLevel="3" x14ac:dyDescent="0.25">
      <c r="A308" t="str">
        <f t="shared" si="4"/>
        <v>0703240</v>
      </c>
      <c r="B308" s="37" t="s">
        <v>158</v>
      </c>
      <c r="C308" s="38" t="s">
        <v>14</v>
      </c>
      <c r="D308" s="41">
        <v>98056</v>
      </c>
      <c r="E308" s="41">
        <v>0</v>
      </c>
      <c r="F308" s="41">
        <v>19995.900000000001</v>
      </c>
    </row>
    <row r="309" spans="1:6" ht="15" outlineLevel="4" x14ac:dyDescent="0.25">
      <c r="A309" t="str">
        <f t="shared" si="4"/>
        <v>0703243</v>
      </c>
      <c r="B309" s="39" t="s">
        <v>158</v>
      </c>
      <c r="C309" s="39" t="s">
        <v>17</v>
      </c>
      <c r="D309" s="42">
        <v>98056</v>
      </c>
      <c r="E309" s="42">
        <v>0</v>
      </c>
      <c r="F309" s="42">
        <v>19995.900000000001</v>
      </c>
    </row>
    <row r="310" spans="1:6" ht="15" outlineLevel="2" x14ac:dyDescent="0.25">
      <c r="A310" t="str">
        <f t="shared" si="4"/>
        <v>0703600</v>
      </c>
      <c r="B310" s="37" t="s">
        <v>158</v>
      </c>
      <c r="C310" s="38" t="s">
        <v>29</v>
      </c>
      <c r="D310" s="41">
        <v>1840887.3</v>
      </c>
      <c r="E310" s="41">
        <v>302393.5</v>
      </c>
      <c r="F310" s="41">
        <v>423869</v>
      </c>
    </row>
    <row r="311" spans="1:6" ht="15" outlineLevel="3" x14ac:dyDescent="0.25">
      <c r="A311" t="str">
        <f t="shared" si="4"/>
        <v>0703610</v>
      </c>
      <c r="B311" s="37" t="s">
        <v>158</v>
      </c>
      <c r="C311" s="38" t="s">
        <v>30</v>
      </c>
      <c r="D311" s="41">
        <v>1556193.1</v>
      </c>
      <c r="E311" s="41">
        <v>252515.5</v>
      </c>
      <c r="F311" s="41">
        <v>359944</v>
      </c>
    </row>
    <row r="312" spans="1:6" ht="15" outlineLevel="4" x14ac:dyDescent="0.25">
      <c r="A312" t="str">
        <f t="shared" si="4"/>
        <v>0703611</v>
      </c>
      <c r="B312" s="39" t="s">
        <v>158</v>
      </c>
      <c r="C312" s="39" t="s">
        <v>31</v>
      </c>
      <c r="D312" s="42">
        <v>1214843.3999999999</v>
      </c>
      <c r="E312" s="42">
        <v>192282.2</v>
      </c>
      <c r="F312" s="42">
        <v>274353.40000000002</v>
      </c>
    </row>
    <row r="313" spans="1:6" ht="15" outlineLevel="4" x14ac:dyDescent="0.25">
      <c r="A313" t="str">
        <f t="shared" si="4"/>
        <v>0703612</v>
      </c>
      <c r="B313" s="39" t="s">
        <v>158</v>
      </c>
      <c r="C313" s="39" t="s">
        <v>32</v>
      </c>
      <c r="D313" s="42">
        <v>28154.3</v>
      </c>
      <c r="E313" s="42">
        <v>2225.1999999999998</v>
      </c>
      <c r="F313" s="42">
        <v>5686.3</v>
      </c>
    </row>
    <row r="314" spans="1:6" ht="15" outlineLevel="4" x14ac:dyDescent="0.25">
      <c r="A314" t="str">
        <f t="shared" si="4"/>
        <v>0703614</v>
      </c>
      <c r="B314" s="39" t="s">
        <v>158</v>
      </c>
      <c r="C314" s="39" t="s">
        <v>261</v>
      </c>
      <c r="D314" s="42">
        <v>312872.90000000002</v>
      </c>
      <c r="E314" s="42">
        <v>58008.1</v>
      </c>
      <c r="F314" s="42">
        <v>79904.3</v>
      </c>
    </row>
    <row r="315" spans="1:6" ht="15" outlineLevel="4" x14ac:dyDescent="0.25">
      <c r="A315" t="str">
        <f t="shared" si="4"/>
        <v>0703615</v>
      </c>
      <c r="B315" s="39" t="s">
        <v>158</v>
      </c>
      <c r="C315" s="39" t="s">
        <v>262</v>
      </c>
      <c r="D315" s="42">
        <v>322.5</v>
      </c>
      <c r="E315" s="42">
        <v>0</v>
      </c>
      <c r="F315" s="42">
        <v>0</v>
      </c>
    </row>
    <row r="316" spans="1:6" ht="15" outlineLevel="3" x14ac:dyDescent="0.25">
      <c r="A316" t="str">
        <f t="shared" si="4"/>
        <v>0703620</v>
      </c>
      <c r="B316" s="37" t="s">
        <v>158</v>
      </c>
      <c r="C316" s="38" t="s">
        <v>49</v>
      </c>
      <c r="D316" s="41">
        <v>284371.7</v>
      </c>
      <c r="E316" s="41">
        <v>49878.1</v>
      </c>
      <c r="F316" s="41">
        <v>63925</v>
      </c>
    </row>
    <row r="317" spans="1:6" ht="15" outlineLevel="4" x14ac:dyDescent="0.25">
      <c r="A317" t="str">
        <f t="shared" si="4"/>
        <v>0703621</v>
      </c>
      <c r="B317" s="39" t="s">
        <v>158</v>
      </c>
      <c r="C317" s="39" t="s">
        <v>50</v>
      </c>
      <c r="D317" s="42">
        <v>168057.60000000001</v>
      </c>
      <c r="E317" s="42">
        <v>26031.200000000001</v>
      </c>
      <c r="F317" s="42">
        <v>30472.7</v>
      </c>
    </row>
    <row r="318" spans="1:6" ht="15" outlineLevel="4" x14ac:dyDescent="0.25">
      <c r="A318" t="str">
        <f t="shared" si="4"/>
        <v>0703622</v>
      </c>
      <c r="B318" s="39" t="s">
        <v>158</v>
      </c>
      <c r="C318" s="39" t="s">
        <v>51</v>
      </c>
      <c r="D318" s="42">
        <v>11255</v>
      </c>
      <c r="E318" s="42">
        <v>692.2</v>
      </c>
      <c r="F318" s="42">
        <v>2188.5</v>
      </c>
    </row>
    <row r="319" spans="1:6" ht="15" outlineLevel="4" x14ac:dyDescent="0.25">
      <c r="A319" t="str">
        <f t="shared" si="4"/>
        <v>0703624</v>
      </c>
      <c r="B319" s="39" t="s">
        <v>158</v>
      </c>
      <c r="C319" s="39" t="s">
        <v>263</v>
      </c>
      <c r="D319" s="42">
        <v>104736.6</v>
      </c>
      <c r="E319" s="42">
        <v>23154.6</v>
      </c>
      <c r="F319" s="42">
        <v>31263.8</v>
      </c>
    </row>
    <row r="320" spans="1:6" ht="15" outlineLevel="4" x14ac:dyDescent="0.25">
      <c r="A320" t="str">
        <f t="shared" si="4"/>
        <v>0703625</v>
      </c>
      <c r="B320" s="39" t="s">
        <v>158</v>
      </c>
      <c r="C320" s="39" t="s">
        <v>264</v>
      </c>
      <c r="D320" s="42">
        <v>322.5</v>
      </c>
      <c r="E320" s="42">
        <v>0</v>
      </c>
      <c r="F320" s="42">
        <v>0</v>
      </c>
    </row>
    <row r="321" spans="1:6" ht="15" outlineLevel="3" x14ac:dyDescent="0.25">
      <c r="A321" t="str">
        <f t="shared" si="4"/>
        <v>0703630</v>
      </c>
      <c r="B321" s="37" t="s">
        <v>158</v>
      </c>
      <c r="C321" s="38" t="s">
        <v>33</v>
      </c>
      <c r="D321" s="41">
        <v>322.5</v>
      </c>
      <c r="E321" s="41">
        <v>0</v>
      </c>
      <c r="F321" s="41">
        <v>0</v>
      </c>
    </row>
    <row r="322" spans="1:6" ht="15" outlineLevel="4" x14ac:dyDescent="0.25">
      <c r="A322" t="str">
        <f t="shared" si="4"/>
        <v>0703635</v>
      </c>
      <c r="B322" s="39" t="s">
        <v>158</v>
      </c>
      <c r="C322" s="39" t="s">
        <v>265</v>
      </c>
      <c r="D322" s="42">
        <v>322.5</v>
      </c>
      <c r="E322" s="42">
        <v>0</v>
      </c>
      <c r="F322" s="42">
        <v>0</v>
      </c>
    </row>
    <row r="323" spans="1:6" ht="15" outlineLevel="2" x14ac:dyDescent="0.25">
      <c r="A323" t="str">
        <f t="shared" si="4"/>
        <v>0703800</v>
      </c>
      <c r="B323" s="37" t="s">
        <v>158</v>
      </c>
      <c r="C323" s="38" t="s">
        <v>20</v>
      </c>
      <c r="D323" s="41">
        <v>347.8</v>
      </c>
      <c r="E323" s="41">
        <v>0</v>
      </c>
      <c r="F323" s="41">
        <v>0</v>
      </c>
    </row>
    <row r="324" spans="1:6" ht="15" outlineLevel="3" x14ac:dyDescent="0.25">
      <c r="A324" t="str">
        <f t="shared" si="4"/>
        <v>0703810</v>
      </c>
      <c r="B324" s="37" t="s">
        <v>158</v>
      </c>
      <c r="C324" s="38" t="s">
        <v>38</v>
      </c>
      <c r="D324" s="41">
        <v>347.8</v>
      </c>
      <c r="E324" s="41">
        <v>0</v>
      </c>
      <c r="F324" s="41">
        <v>0</v>
      </c>
    </row>
    <row r="325" spans="1:6" ht="15" outlineLevel="4" x14ac:dyDescent="0.25">
      <c r="A325" t="str">
        <f t="shared" si="4"/>
        <v>0703816</v>
      </c>
      <c r="B325" s="39" t="s">
        <v>158</v>
      </c>
      <c r="C325" s="39" t="s">
        <v>266</v>
      </c>
      <c r="D325" s="42">
        <v>347.8</v>
      </c>
      <c r="E325" s="42">
        <v>0</v>
      </c>
      <c r="F325" s="42">
        <v>0</v>
      </c>
    </row>
    <row r="326" spans="1:6" ht="15" outlineLevel="1" x14ac:dyDescent="0.25">
      <c r="A326" t="str">
        <f t="shared" si="4"/>
        <v>0705</v>
      </c>
      <c r="B326" s="37" t="s">
        <v>196</v>
      </c>
      <c r="C326" s="38"/>
      <c r="D326" s="41">
        <v>3228.3</v>
      </c>
      <c r="E326" s="41">
        <v>521.6</v>
      </c>
      <c r="F326" s="41">
        <v>2157.8000000000002</v>
      </c>
    </row>
    <row r="327" spans="1:6" ht="15" outlineLevel="2" x14ac:dyDescent="0.25">
      <c r="A327" t="str">
        <f t="shared" si="4"/>
        <v>0705200</v>
      </c>
      <c r="B327" s="37" t="s">
        <v>196</v>
      </c>
      <c r="C327" s="38" t="s">
        <v>13</v>
      </c>
      <c r="D327" s="41">
        <v>3228.3</v>
      </c>
      <c r="E327" s="41">
        <v>521.6</v>
      </c>
      <c r="F327" s="41">
        <v>2157.8000000000002</v>
      </c>
    </row>
    <row r="328" spans="1:6" ht="15" outlineLevel="3" x14ac:dyDescent="0.25">
      <c r="A328" t="str">
        <f t="shared" si="4"/>
        <v>0705240</v>
      </c>
      <c r="B328" s="37" t="s">
        <v>196</v>
      </c>
      <c r="C328" s="38" t="s">
        <v>14</v>
      </c>
      <c r="D328" s="41">
        <v>3228.3</v>
      </c>
      <c r="E328" s="41">
        <v>521.6</v>
      </c>
      <c r="F328" s="41">
        <v>2157.8000000000002</v>
      </c>
    </row>
    <row r="329" spans="1:6" ht="15" outlineLevel="4" x14ac:dyDescent="0.25">
      <c r="A329" t="str">
        <f t="shared" si="4"/>
        <v>0705244</v>
      </c>
      <c r="B329" s="39" t="s">
        <v>196</v>
      </c>
      <c r="C329" s="39" t="s">
        <v>15</v>
      </c>
      <c r="D329" s="42">
        <v>3228.3</v>
      </c>
      <c r="E329" s="42">
        <v>521.6</v>
      </c>
      <c r="F329" s="42">
        <v>2157.8000000000002</v>
      </c>
    </row>
    <row r="330" spans="1:6" ht="15" outlineLevel="1" x14ac:dyDescent="0.25">
      <c r="A330" t="str">
        <f t="shared" si="4"/>
        <v>0707</v>
      </c>
      <c r="B330" s="37" t="s">
        <v>53</v>
      </c>
      <c r="C330" s="38"/>
      <c r="D330" s="41">
        <v>137801.70000000001</v>
      </c>
      <c r="E330" s="41">
        <v>20248</v>
      </c>
      <c r="F330" s="41">
        <v>27929.4</v>
      </c>
    </row>
    <row r="331" spans="1:6" ht="15" outlineLevel="2" x14ac:dyDescent="0.25">
      <c r="A331" t="str">
        <f t="shared" si="4"/>
        <v>0707100</v>
      </c>
      <c r="B331" s="37" t="s">
        <v>53</v>
      </c>
      <c r="C331" s="38" t="s">
        <v>8</v>
      </c>
      <c r="D331" s="41">
        <v>41.3</v>
      </c>
      <c r="E331" s="41">
        <v>0</v>
      </c>
      <c r="F331" s="41">
        <v>20</v>
      </c>
    </row>
    <row r="332" spans="1:6" ht="15" outlineLevel="3" x14ac:dyDescent="0.25">
      <c r="A332" t="str">
        <f t="shared" si="4"/>
        <v>0707120</v>
      </c>
      <c r="B332" s="37" t="s">
        <v>53</v>
      </c>
      <c r="C332" s="38" t="s">
        <v>9</v>
      </c>
      <c r="D332" s="41">
        <v>41.3</v>
      </c>
      <c r="E332" s="41">
        <v>0</v>
      </c>
      <c r="F332" s="41">
        <v>20</v>
      </c>
    </row>
    <row r="333" spans="1:6" ht="15" outlineLevel="4" x14ac:dyDescent="0.25">
      <c r="A333" t="str">
        <f t="shared" si="4"/>
        <v>0707123</v>
      </c>
      <c r="B333" s="39" t="s">
        <v>53</v>
      </c>
      <c r="C333" s="39" t="s">
        <v>172</v>
      </c>
      <c r="D333" s="42">
        <v>41.3</v>
      </c>
      <c r="E333" s="42">
        <v>0</v>
      </c>
      <c r="F333" s="42">
        <v>20</v>
      </c>
    </row>
    <row r="334" spans="1:6" ht="15" outlineLevel="2" x14ac:dyDescent="0.25">
      <c r="A334" t="str">
        <f t="shared" ref="A334:A397" si="5">CONCATENATE(B334,C334)</f>
        <v>0707200</v>
      </c>
      <c r="B334" s="37" t="s">
        <v>53</v>
      </c>
      <c r="C334" s="38" t="s">
        <v>13</v>
      </c>
      <c r="D334" s="41">
        <v>9536.9</v>
      </c>
      <c r="E334" s="41">
        <v>1297.9000000000001</v>
      </c>
      <c r="F334" s="41">
        <v>2934.3</v>
      </c>
    </row>
    <row r="335" spans="1:6" ht="15" outlineLevel="3" x14ac:dyDescent="0.25">
      <c r="A335" t="str">
        <f t="shared" si="5"/>
        <v>0707240</v>
      </c>
      <c r="B335" s="37" t="s">
        <v>53</v>
      </c>
      <c r="C335" s="38" t="s">
        <v>14</v>
      </c>
      <c r="D335" s="41">
        <v>9536.9</v>
      </c>
      <c r="E335" s="41">
        <v>1297.9000000000001</v>
      </c>
      <c r="F335" s="41">
        <v>2934.3</v>
      </c>
    </row>
    <row r="336" spans="1:6" ht="15" outlineLevel="4" x14ac:dyDescent="0.25">
      <c r="A336" t="str">
        <f t="shared" si="5"/>
        <v>0707243</v>
      </c>
      <c r="B336" s="39" t="s">
        <v>53</v>
      </c>
      <c r="C336" s="39" t="s">
        <v>17</v>
      </c>
      <c r="D336" s="42">
        <v>5410.3</v>
      </c>
      <c r="E336" s="42">
        <v>0</v>
      </c>
      <c r="F336" s="42">
        <v>410.3</v>
      </c>
    </row>
    <row r="337" spans="1:6" ht="15" outlineLevel="4" x14ac:dyDescent="0.25">
      <c r="A337" t="str">
        <f t="shared" si="5"/>
        <v>0707244</v>
      </c>
      <c r="B337" s="39" t="s">
        <v>53</v>
      </c>
      <c r="C337" s="39" t="s">
        <v>15</v>
      </c>
      <c r="D337" s="42">
        <v>4126.6000000000004</v>
      </c>
      <c r="E337" s="42">
        <v>1297.9000000000001</v>
      </c>
      <c r="F337" s="42">
        <v>2524</v>
      </c>
    </row>
    <row r="338" spans="1:6" ht="15" outlineLevel="2" x14ac:dyDescent="0.25">
      <c r="A338" t="str">
        <f t="shared" si="5"/>
        <v>0707300</v>
      </c>
      <c r="B338" s="37" t="s">
        <v>53</v>
      </c>
      <c r="C338" s="38" t="s">
        <v>46</v>
      </c>
      <c r="D338" s="41">
        <v>5989.9</v>
      </c>
      <c r="E338" s="41">
        <v>500.3</v>
      </c>
      <c r="F338" s="41">
        <v>575.20000000000005</v>
      </c>
    </row>
    <row r="339" spans="1:6" ht="15" outlineLevel="3" x14ac:dyDescent="0.25">
      <c r="A339" t="str">
        <f t="shared" si="5"/>
        <v>0707340</v>
      </c>
      <c r="B339" s="37" t="s">
        <v>53</v>
      </c>
      <c r="C339" s="38" t="s">
        <v>174</v>
      </c>
      <c r="D339" s="41">
        <v>1868.5</v>
      </c>
      <c r="E339" s="41">
        <v>500.3</v>
      </c>
      <c r="F339" s="41">
        <v>575.20000000000005</v>
      </c>
    </row>
    <row r="340" spans="1:6" ht="15" outlineLevel="4" x14ac:dyDescent="0.25">
      <c r="A340" t="str">
        <f t="shared" si="5"/>
        <v>0707340</v>
      </c>
      <c r="B340" s="39" t="s">
        <v>53</v>
      </c>
      <c r="C340" s="39" t="s">
        <v>174</v>
      </c>
      <c r="D340" s="42">
        <v>1868.5</v>
      </c>
      <c r="E340" s="42">
        <v>500.3</v>
      </c>
      <c r="F340" s="42">
        <v>575.20000000000005</v>
      </c>
    </row>
    <row r="341" spans="1:6" ht="15" outlineLevel="3" x14ac:dyDescent="0.25">
      <c r="A341" t="str">
        <f t="shared" si="5"/>
        <v>0707350</v>
      </c>
      <c r="B341" s="37" t="s">
        <v>53</v>
      </c>
      <c r="C341" s="38" t="s">
        <v>173</v>
      </c>
      <c r="D341" s="41">
        <v>4121.3999999999996</v>
      </c>
      <c r="E341" s="41">
        <v>0</v>
      </c>
      <c r="F341" s="41">
        <v>0</v>
      </c>
    </row>
    <row r="342" spans="1:6" ht="15" outlineLevel="4" x14ac:dyDescent="0.25">
      <c r="A342" t="str">
        <f t="shared" si="5"/>
        <v>0707350</v>
      </c>
      <c r="B342" s="39" t="s">
        <v>53</v>
      </c>
      <c r="C342" s="39" t="s">
        <v>173</v>
      </c>
      <c r="D342" s="42">
        <v>4121.3999999999996</v>
      </c>
      <c r="E342" s="42">
        <v>0</v>
      </c>
      <c r="F342" s="42">
        <v>0</v>
      </c>
    </row>
    <row r="343" spans="1:6" ht="15" outlineLevel="2" x14ac:dyDescent="0.25">
      <c r="A343" t="str">
        <f t="shared" si="5"/>
        <v>0707600</v>
      </c>
      <c r="B343" s="37" t="s">
        <v>53</v>
      </c>
      <c r="C343" s="38" t="s">
        <v>29</v>
      </c>
      <c r="D343" s="41">
        <v>122233.60000000001</v>
      </c>
      <c r="E343" s="41">
        <v>18449.900000000001</v>
      </c>
      <c r="F343" s="41">
        <v>24399.9</v>
      </c>
    </row>
    <row r="344" spans="1:6" ht="15" outlineLevel="3" x14ac:dyDescent="0.25">
      <c r="A344" t="str">
        <f t="shared" si="5"/>
        <v>0707610</v>
      </c>
      <c r="B344" s="37" t="s">
        <v>53</v>
      </c>
      <c r="C344" s="38" t="s">
        <v>30</v>
      </c>
      <c r="D344" s="41">
        <v>118056.3</v>
      </c>
      <c r="E344" s="41">
        <v>17967.3</v>
      </c>
      <c r="F344" s="41">
        <v>23916.799999999999</v>
      </c>
    </row>
    <row r="345" spans="1:6" ht="15" outlineLevel="4" x14ac:dyDescent="0.25">
      <c r="A345" t="str">
        <f t="shared" si="5"/>
        <v>0707611</v>
      </c>
      <c r="B345" s="39" t="s">
        <v>53</v>
      </c>
      <c r="C345" s="39" t="s">
        <v>31</v>
      </c>
      <c r="D345" s="42">
        <v>102337.4</v>
      </c>
      <c r="E345" s="42">
        <v>17915.400000000001</v>
      </c>
      <c r="F345" s="42">
        <v>23098.3</v>
      </c>
    </row>
    <row r="346" spans="1:6" ht="15" outlineLevel="4" x14ac:dyDescent="0.25">
      <c r="A346" t="str">
        <f t="shared" si="5"/>
        <v>0707612</v>
      </c>
      <c r="B346" s="39" t="s">
        <v>53</v>
      </c>
      <c r="C346" s="39" t="s">
        <v>32</v>
      </c>
      <c r="D346" s="42">
        <v>15718.9</v>
      </c>
      <c r="E346" s="42">
        <v>51.9</v>
      </c>
      <c r="F346" s="42">
        <v>818.5</v>
      </c>
    </row>
    <row r="347" spans="1:6" ht="15" outlineLevel="3" x14ac:dyDescent="0.25">
      <c r="A347" t="str">
        <f t="shared" si="5"/>
        <v>0707620</v>
      </c>
      <c r="B347" s="37" t="s">
        <v>53</v>
      </c>
      <c r="C347" s="38" t="s">
        <v>49</v>
      </c>
      <c r="D347" s="41">
        <v>303.60000000000002</v>
      </c>
      <c r="E347" s="41">
        <v>14.6</v>
      </c>
      <c r="F347" s="41">
        <v>14.6</v>
      </c>
    </row>
    <row r="348" spans="1:6" ht="15" outlineLevel="4" x14ac:dyDescent="0.25">
      <c r="A348" t="str">
        <f t="shared" si="5"/>
        <v>0707622</v>
      </c>
      <c r="B348" s="39" t="s">
        <v>53</v>
      </c>
      <c r="C348" s="39" t="s">
        <v>51</v>
      </c>
      <c r="D348" s="42">
        <v>303.60000000000002</v>
      </c>
      <c r="E348" s="42">
        <v>14.6</v>
      </c>
      <c r="F348" s="42">
        <v>14.6</v>
      </c>
    </row>
    <row r="349" spans="1:6" ht="15" outlineLevel="3" x14ac:dyDescent="0.25">
      <c r="A349" t="str">
        <f t="shared" si="5"/>
        <v>0707630</v>
      </c>
      <c r="B349" s="37" t="s">
        <v>53</v>
      </c>
      <c r="C349" s="38" t="s">
        <v>33</v>
      </c>
      <c r="D349" s="41">
        <v>3873.7</v>
      </c>
      <c r="E349" s="41">
        <v>467.9</v>
      </c>
      <c r="F349" s="41">
        <v>468.5</v>
      </c>
    </row>
    <row r="350" spans="1:6" ht="15" outlineLevel="4" x14ac:dyDescent="0.25">
      <c r="A350" t="str">
        <f t="shared" si="5"/>
        <v>0707633</v>
      </c>
      <c r="B350" s="39" t="s">
        <v>53</v>
      </c>
      <c r="C350" s="39" t="s">
        <v>177</v>
      </c>
      <c r="D350" s="42">
        <v>3873.7</v>
      </c>
      <c r="E350" s="42">
        <v>467.9</v>
      </c>
      <c r="F350" s="42">
        <v>468.5</v>
      </c>
    </row>
    <row r="351" spans="1:6" ht="15" outlineLevel="1" x14ac:dyDescent="0.25">
      <c r="A351" t="str">
        <f t="shared" si="5"/>
        <v>0709</v>
      </c>
      <c r="B351" s="37" t="s">
        <v>56</v>
      </c>
      <c r="C351" s="38"/>
      <c r="D351" s="41">
        <v>854018.5</v>
      </c>
      <c r="E351" s="41">
        <v>134779.9</v>
      </c>
      <c r="F351" s="41">
        <v>176729</v>
      </c>
    </row>
    <row r="352" spans="1:6" ht="15" outlineLevel="2" x14ac:dyDescent="0.25">
      <c r="A352" t="str">
        <f t="shared" si="5"/>
        <v>0709100</v>
      </c>
      <c r="B352" s="37" t="s">
        <v>56</v>
      </c>
      <c r="C352" s="38" t="s">
        <v>8</v>
      </c>
      <c r="D352" s="41">
        <v>479424.9</v>
      </c>
      <c r="E352" s="41">
        <v>88700.1</v>
      </c>
      <c r="F352" s="41">
        <v>107629.6</v>
      </c>
    </row>
    <row r="353" spans="1:6" ht="15" outlineLevel="3" x14ac:dyDescent="0.25">
      <c r="A353" t="str">
        <f t="shared" si="5"/>
        <v>0709110</v>
      </c>
      <c r="B353" s="37" t="s">
        <v>56</v>
      </c>
      <c r="C353" s="38" t="s">
        <v>23</v>
      </c>
      <c r="D353" s="41">
        <v>311181.09999999998</v>
      </c>
      <c r="E353" s="41">
        <v>57113.3</v>
      </c>
      <c r="F353" s="41">
        <v>68952.600000000006</v>
      </c>
    </row>
    <row r="354" spans="1:6" ht="15" outlineLevel="4" x14ac:dyDescent="0.25">
      <c r="A354" t="str">
        <f t="shared" si="5"/>
        <v>0709111</v>
      </c>
      <c r="B354" s="39" t="s">
        <v>56</v>
      </c>
      <c r="C354" s="39" t="s">
        <v>24</v>
      </c>
      <c r="D354" s="42">
        <v>232074.1</v>
      </c>
      <c r="E354" s="42">
        <v>44619.199999999997</v>
      </c>
      <c r="F354" s="42">
        <v>53427.3</v>
      </c>
    </row>
    <row r="355" spans="1:6" ht="15" outlineLevel="4" x14ac:dyDescent="0.25">
      <c r="A355" t="str">
        <f t="shared" si="5"/>
        <v>0709112</v>
      </c>
      <c r="B355" s="39" t="s">
        <v>56</v>
      </c>
      <c r="C355" s="39" t="s">
        <v>25</v>
      </c>
      <c r="D355" s="42">
        <v>9873.1</v>
      </c>
      <c r="E355" s="42">
        <v>908.3</v>
      </c>
      <c r="F355" s="42">
        <v>2325.9</v>
      </c>
    </row>
    <row r="356" spans="1:6" ht="15" outlineLevel="4" x14ac:dyDescent="0.25">
      <c r="A356" t="str">
        <f t="shared" si="5"/>
        <v>0709113</v>
      </c>
      <c r="B356" s="39" t="s">
        <v>56</v>
      </c>
      <c r="C356" s="39" t="s">
        <v>254</v>
      </c>
      <c r="D356" s="42">
        <v>4</v>
      </c>
      <c r="E356" s="42">
        <v>0</v>
      </c>
      <c r="F356" s="42">
        <v>0</v>
      </c>
    </row>
    <row r="357" spans="1:6" ht="15" outlineLevel="4" x14ac:dyDescent="0.25">
      <c r="A357" t="str">
        <f t="shared" si="5"/>
        <v>0709119</v>
      </c>
      <c r="B357" s="39" t="s">
        <v>56</v>
      </c>
      <c r="C357" s="39" t="s">
        <v>157</v>
      </c>
      <c r="D357" s="42">
        <v>69229.899999999994</v>
      </c>
      <c r="E357" s="42">
        <v>11585.9</v>
      </c>
      <c r="F357" s="42">
        <v>13199.4</v>
      </c>
    </row>
    <row r="358" spans="1:6" ht="15" outlineLevel="3" x14ac:dyDescent="0.25">
      <c r="A358" t="str">
        <f t="shared" si="5"/>
        <v>0709120</v>
      </c>
      <c r="B358" s="37" t="s">
        <v>56</v>
      </c>
      <c r="C358" s="38" t="s">
        <v>9</v>
      </c>
      <c r="D358" s="41">
        <v>168243.8</v>
      </c>
      <c r="E358" s="41">
        <v>31586.799999999999</v>
      </c>
      <c r="F358" s="41">
        <v>38677</v>
      </c>
    </row>
    <row r="359" spans="1:6" ht="15" outlineLevel="4" x14ac:dyDescent="0.25">
      <c r="A359" t="str">
        <f t="shared" si="5"/>
        <v>0709121</v>
      </c>
      <c r="B359" s="39" t="s">
        <v>56</v>
      </c>
      <c r="C359" s="39" t="s">
        <v>10</v>
      </c>
      <c r="D359" s="42">
        <v>126731.9</v>
      </c>
      <c r="E359" s="42">
        <v>24848.1</v>
      </c>
      <c r="F359" s="42">
        <v>29377.7</v>
      </c>
    </row>
    <row r="360" spans="1:6" ht="15" outlineLevel="4" x14ac:dyDescent="0.25">
      <c r="A360" t="str">
        <f t="shared" si="5"/>
        <v>0709122</v>
      </c>
      <c r="B360" s="39" t="s">
        <v>56</v>
      </c>
      <c r="C360" s="39" t="s">
        <v>11</v>
      </c>
      <c r="D360" s="42">
        <v>5668.3</v>
      </c>
      <c r="E360" s="42">
        <v>524.5</v>
      </c>
      <c r="F360" s="42">
        <v>1821.9</v>
      </c>
    </row>
    <row r="361" spans="1:6" ht="15" outlineLevel="4" x14ac:dyDescent="0.25">
      <c r="A361" t="str">
        <f t="shared" si="5"/>
        <v>0709129</v>
      </c>
      <c r="B361" s="39" t="s">
        <v>56</v>
      </c>
      <c r="C361" s="39" t="s">
        <v>156</v>
      </c>
      <c r="D361" s="42">
        <v>35843.599999999999</v>
      </c>
      <c r="E361" s="42">
        <v>6214.1</v>
      </c>
      <c r="F361" s="42">
        <v>7477.4</v>
      </c>
    </row>
    <row r="362" spans="1:6" ht="15" outlineLevel="2" x14ac:dyDescent="0.25">
      <c r="A362" t="str">
        <f t="shared" si="5"/>
        <v>0709200</v>
      </c>
      <c r="B362" s="37" t="s">
        <v>56</v>
      </c>
      <c r="C362" s="38" t="s">
        <v>13</v>
      </c>
      <c r="D362" s="41">
        <v>264406.5</v>
      </c>
      <c r="E362" s="41">
        <v>39779.5</v>
      </c>
      <c r="F362" s="41">
        <v>51967.5</v>
      </c>
    </row>
    <row r="363" spans="1:6" ht="15" outlineLevel="3" x14ac:dyDescent="0.25">
      <c r="A363" t="str">
        <f t="shared" si="5"/>
        <v>0709240</v>
      </c>
      <c r="B363" s="37" t="s">
        <v>56</v>
      </c>
      <c r="C363" s="38" t="s">
        <v>14</v>
      </c>
      <c r="D363" s="41">
        <v>264406.5</v>
      </c>
      <c r="E363" s="41">
        <v>39779.5</v>
      </c>
      <c r="F363" s="41">
        <v>51967.5</v>
      </c>
    </row>
    <row r="364" spans="1:6" ht="15" outlineLevel="4" x14ac:dyDescent="0.25">
      <c r="A364" t="str">
        <f t="shared" si="5"/>
        <v>0709243</v>
      </c>
      <c r="B364" s="39" t="s">
        <v>56</v>
      </c>
      <c r="C364" s="39" t="s">
        <v>17</v>
      </c>
      <c r="D364" s="42">
        <v>1127.4000000000001</v>
      </c>
      <c r="E364" s="42">
        <v>0</v>
      </c>
      <c r="F364" s="42">
        <v>216.6</v>
      </c>
    </row>
    <row r="365" spans="1:6" ht="15" outlineLevel="4" x14ac:dyDescent="0.25">
      <c r="A365" t="str">
        <f t="shared" si="5"/>
        <v>0709244</v>
      </c>
      <c r="B365" s="39" t="s">
        <v>56</v>
      </c>
      <c r="C365" s="39" t="s">
        <v>15</v>
      </c>
      <c r="D365" s="42">
        <v>259413.4</v>
      </c>
      <c r="E365" s="42">
        <v>38791.5</v>
      </c>
      <c r="F365" s="42">
        <v>50359.6</v>
      </c>
    </row>
    <row r="366" spans="1:6" ht="15" outlineLevel="4" x14ac:dyDescent="0.25">
      <c r="A366" t="str">
        <f t="shared" si="5"/>
        <v>0709247</v>
      </c>
      <c r="B366" s="39" t="s">
        <v>56</v>
      </c>
      <c r="C366" s="39" t="s">
        <v>193</v>
      </c>
      <c r="D366" s="42">
        <v>3865.7</v>
      </c>
      <c r="E366" s="42">
        <v>988</v>
      </c>
      <c r="F366" s="42">
        <v>1391.3</v>
      </c>
    </row>
    <row r="367" spans="1:6" ht="15" outlineLevel="2" x14ac:dyDescent="0.25">
      <c r="A367" t="str">
        <f t="shared" si="5"/>
        <v>0709300</v>
      </c>
      <c r="B367" s="37" t="s">
        <v>56</v>
      </c>
      <c r="C367" s="38" t="s">
        <v>46</v>
      </c>
      <c r="D367" s="41">
        <v>20593.5</v>
      </c>
      <c r="E367" s="41">
        <v>174.3</v>
      </c>
      <c r="F367" s="41">
        <v>3991</v>
      </c>
    </row>
    <row r="368" spans="1:6" ht="15" outlineLevel="3" x14ac:dyDescent="0.25">
      <c r="A368" t="str">
        <f t="shared" si="5"/>
        <v>0709320</v>
      </c>
      <c r="B368" s="37" t="s">
        <v>56</v>
      </c>
      <c r="C368" s="38" t="s">
        <v>54</v>
      </c>
      <c r="D368" s="41">
        <v>20593.5</v>
      </c>
      <c r="E368" s="41">
        <v>174.3</v>
      </c>
      <c r="F368" s="41">
        <v>3991</v>
      </c>
    </row>
    <row r="369" spans="1:6" ht="15" outlineLevel="4" x14ac:dyDescent="0.25">
      <c r="A369" t="str">
        <f t="shared" si="5"/>
        <v>0709321</v>
      </c>
      <c r="B369" s="39" t="s">
        <v>56</v>
      </c>
      <c r="C369" s="39" t="s">
        <v>55</v>
      </c>
      <c r="D369" s="42">
        <v>11460.5</v>
      </c>
      <c r="E369" s="42">
        <v>174.3</v>
      </c>
      <c r="F369" s="42">
        <v>1191</v>
      </c>
    </row>
    <row r="370" spans="1:6" ht="15" outlineLevel="4" x14ac:dyDescent="0.25">
      <c r="A370" t="str">
        <f t="shared" si="5"/>
        <v>0709323</v>
      </c>
      <c r="B370" s="39" t="s">
        <v>56</v>
      </c>
      <c r="C370" s="39" t="s">
        <v>200</v>
      </c>
      <c r="D370" s="42">
        <v>9133</v>
      </c>
      <c r="E370" s="42">
        <v>0</v>
      </c>
      <c r="F370" s="42">
        <v>2800</v>
      </c>
    </row>
    <row r="371" spans="1:6" ht="15" outlineLevel="2" x14ac:dyDescent="0.25">
      <c r="A371" t="str">
        <f t="shared" si="5"/>
        <v>0709600</v>
      </c>
      <c r="B371" s="37" t="s">
        <v>56</v>
      </c>
      <c r="C371" s="38" t="s">
        <v>29</v>
      </c>
      <c r="D371" s="41">
        <v>89338.6</v>
      </c>
      <c r="E371" s="41">
        <v>6126</v>
      </c>
      <c r="F371" s="41">
        <v>13110.9</v>
      </c>
    </row>
    <row r="372" spans="1:6" ht="15" outlineLevel="3" x14ac:dyDescent="0.25">
      <c r="A372" t="str">
        <f t="shared" si="5"/>
        <v>0709610</v>
      </c>
      <c r="B372" s="37" t="s">
        <v>56</v>
      </c>
      <c r="C372" s="38" t="s">
        <v>30</v>
      </c>
      <c r="D372" s="41">
        <v>86197.8</v>
      </c>
      <c r="E372" s="41">
        <v>6126</v>
      </c>
      <c r="F372" s="41">
        <v>12925.9</v>
      </c>
    </row>
    <row r="373" spans="1:6" ht="15" outlineLevel="4" x14ac:dyDescent="0.25">
      <c r="A373" t="str">
        <f t="shared" si="5"/>
        <v>0709611</v>
      </c>
      <c r="B373" s="39" t="s">
        <v>56</v>
      </c>
      <c r="C373" s="39" t="s">
        <v>31</v>
      </c>
      <c r="D373" s="42">
        <v>40817.599999999999</v>
      </c>
      <c r="E373" s="42">
        <v>5985</v>
      </c>
      <c r="F373" s="42">
        <v>9526.2999999999993</v>
      </c>
    </row>
    <row r="374" spans="1:6" ht="15" outlineLevel="4" x14ac:dyDescent="0.25">
      <c r="A374" t="str">
        <f t="shared" si="5"/>
        <v>0709612</v>
      </c>
      <c r="B374" s="39" t="s">
        <v>56</v>
      </c>
      <c r="C374" s="39" t="s">
        <v>32</v>
      </c>
      <c r="D374" s="42">
        <v>45380.2</v>
      </c>
      <c r="E374" s="42">
        <v>141</v>
      </c>
      <c r="F374" s="42">
        <v>3399.6</v>
      </c>
    </row>
    <row r="375" spans="1:6" ht="15" outlineLevel="3" x14ac:dyDescent="0.25">
      <c r="A375" t="str">
        <f t="shared" si="5"/>
        <v>0709620</v>
      </c>
      <c r="B375" s="37" t="s">
        <v>56</v>
      </c>
      <c r="C375" s="38" t="s">
        <v>49</v>
      </c>
      <c r="D375" s="41">
        <v>3140.8</v>
      </c>
      <c r="E375" s="41">
        <v>0</v>
      </c>
      <c r="F375" s="41">
        <v>185</v>
      </c>
    </row>
    <row r="376" spans="1:6" ht="15" outlineLevel="4" x14ac:dyDescent="0.25">
      <c r="A376" t="str">
        <f t="shared" si="5"/>
        <v>0709622</v>
      </c>
      <c r="B376" s="39" t="s">
        <v>56</v>
      </c>
      <c r="C376" s="39" t="s">
        <v>51</v>
      </c>
      <c r="D376" s="42">
        <v>3140.8</v>
      </c>
      <c r="E376" s="42">
        <v>0</v>
      </c>
      <c r="F376" s="42">
        <v>185</v>
      </c>
    </row>
    <row r="377" spans="1:6" ht="15" outlineLevel="2" x14ac:dyDescent="0.25">
      <c r="A377" t="str">
        <f t="shared" si="5"/>
        <v>0709800</v>
      </c>
      <c r="B377" s="37" t="s">
        <v>56</v>
      </c>
      <c r="C377" s="38" t="s">
        <v>20</v>
      </c>
      <c r="D377" s="41">
        <v>255</v>
      </c>
      <c r="E377" s="41">
        <v>0</v>
      </c>
      <c r="F377" s="41">
        <v>30</v>
      </c>
    </row>
    <row r="378" spans="1:6" ht="15" outlineLevel="3" x14ac:dyDescent="0.25">
      <c r="A378" t="str">
        <f t="shared" si="5"/>
        <v>0709850</v>
      </c>
      <c r="B378" s="37" t="s">
        <v>56</v>
      </c>
      <c r="C378" s="38" t="s">
        <v>166</v>
      </c>
      <c r="D378" s="41">
        <v>255</v>
      </c>
      <c r="E378" s="41">
        <v>0</v>
      </c>
      <c r="F378" s="41">
        <v>30</v>
      </c>
    </row>
    <row r="379" spans="1:6" ht="15" outlineLevel="4" x14ac:dyDescent="0.25">
      <c r="A379" t="str">
        <f t="shared" si="5"/>
        <v>0709852</v>
      </c>
      <c r="B379" s="39" t="s">
        <v>56</v>
      </c>
      <c r="C379" s="39" t="s">
        <v>170</v>
      </c>
      <c r="D379" s="42">
        <v>45</v>
      </c>
      <c r="E379" s="42">
        <v>0</v>
      </c>
      <c r="F379" s="42">
        <v>0</v>
      </c>
    </row>
    <row r="380" spans="1:6" ht="15" outlineLevel="4" x14ac:dyDescent="0.25">
      <c r="A380" t="str">
        <f t="shared" si="5"/>
        <v>0709853</v>
      </c>
      <c r="B380" s="39" t="s">
        <v>56</v>
      </c>
      <c r="C380" s="39" t="s">
        <v>167</v>
      </c>
      <c r="D380" s="42">
        <v>210</v>
      </c>
      <c r="E380" s="42">
        <v>0</v>
      </c>
      <c r="F380" s="42">
        <v>30</v>
      </c>
    </row>
    <row r="381" spans="1:6" ht="15" x14ac:dyDescent="0.25">
      <c r="A381" t="str">
        <f t="shared" si="5"/>
        <v>0800</v>
      </c>
      <c r="B381" s="37" t="s">
        <v>57</v>
      </c>
      <c r="C381" s="38"/>
      <c r="D381" s="41">
        <v>1420093.3</v>
      </c>
      <c r="E381" s="41">
        <v>179855.1</v>
      </c>
      <c r="F381" s="41">
        <v>291053.5</v>
      </c>
    </row>
    <row r="382" spans="1:6" ht="15" outlineLevel="1" x14ac:dyDescent="0.25">
      <c r="A382" t="str">
        <f t="shared" si="5"/>
        <v>0801</v>
      </c>
      <c r="B382" s="37" t="s">
        <v>58</v>
      </c>
      <c r="C382" s="38"/>
      <c r="D382" s="41">
        <v>830835.9</v>
      </c>
      <c r="E382" s="41">
        <v>127395.3</v>
      </c>
      <c r="F382" s="41">
        <v>221341</v>
      </c>
    </row>
    <row r="383" spans="1:6" ht="15" outlineLevel="2" x14ac:dyDescent="0.25">
      <c r="A383" t="str">
        <f t="shared" si="5"/>
        <v>0801200</v>
      </c>
      <c r="B383" s="37" t="s">
        <v>58</v>
      </c>
      <c r="C383" s="38" t="s">
        <v>13</v>
      </c>
      <c r="D383" s="41">
        <v>179250</v>
      </c>
      <c r="E383" s="41">
        <v>0</v>
      </c>
      <c r="F383" s="41">
        <v>81940.7</v>
      </c>
    </row>
    <row r="384" spans="1:6" ht="15" outlineLevel="3" x14ac:dyDescent="0.25">
      <c r="A384" t="str">
        <f t="shared" si="5"/>
        <v>0801240</v>
      </c>
      <c r="B384" s="37" t="s">
        <v>58</v>
      </c>
      <c r="C384" s="38" t="s">
        <v>14</v>
      </c>
      <c r="D384" s="41">
        <v>179250</v>
      </c>
      <c r="E384" s="41">
        <v>0</v>
      </c>
      <c r="F384" s="41">
        <v>81940.7</v>
      </c>
    </row>
    <row r="385" spans="1:6" ht="15" outlineLevel="4" x14ac:dyDescent="0.25">
      <c r="A385" t="str">
        <f t="shared" si="5"/>
        <v>0801243</v>
      </c>
      <c r="B385" s="39" t="s">
        <v>58</v>
      </c>
      <c r="C385" s="39" t="s">
        <v>17</v>
      </c>
      <c r="D385" s="42">
        <v>179250</v>
      </c>
      <c r="E385" s="42">
        <v>0</v>
      </c>
      <c r="F385" s="42">
        <v>81940.7</v>
      </c>
    </row>
    <row r="386" spans="1:6" ht="15" outlineLevel="2" x14ac:dyDescent="0.25">
      <c r="A386" t="str">
        <f t="shared" si="5"/>
        <v>0801600</v>
      </c>
      <c r="B386" s="37" t="s">
        <v>58</v>
      </c>
      <c r="C386" s="38" t="s">
        <v>29</v>
      </c>
      <c r="D386" s="41">
        <v>651585.9</v>
      </c>
      <c r="E386" s="41">
        <v>127395.3</v>
      </c>
      <c r="F386" s="41">
        <v>139400.29999999999</v>
      </c>
    </row>
    <row r="387" spans="1:6" ht="15" outlineLevel="3" x14ac:dyDescent="0.25">
      <c r="A387" t="str">
        <f t="shared" si="5"/>
        <v>0801610</v>
      </c>
      <c r="B387" s="37" t="s">
        <v>58</v>
      </c>
      <c r="C387" s="38" t="s">
        <v>30</v>
      </c>
      <c r="D387" s="41">
        <v>651585.9</v>
      </c>
      <c r="E387" s="41">
        <v>127395.3</v>
      </c>
      <c r="F387" s="41">
        <v>139400.29999999999</v>
      </c>
    </row>
    <row r="388" spans="1:6" ht="15" outlineLevel="4" x14ac:dyDescent="0.25">
      <c r="A388" t="str">
        <f t="shared" si="5"/>
        <v>0801611</v>
      </c>
      <c r="B388" s="39" t="s">
        <v>58</v>
      </c>
      <c r="C388" s="39" t="s">
        <v>31</v>
      </c>
      <c r="D388" s="42">
        <v>636164.1</v>
      </c>
      <c r="E388" s="42">
        <v>126349.3</v>
      </c>
      <c r="F388" s="42">
        <v>133678.29999999999</v>
      </c>
    </row>
    <row r="389" spans="1:6" ht="15" outlineLevel="4" x14ac:dyDescent="0.25">
      <c r="A389" t="str">
        <f t="shared" si="5"/>
        <v>0801612</v>
      </c>
      <c r="B389" s="39" t="s">
        <v>58</v>
      </c>
      <c r="C389" s="39" t="s">
        <v>32</v>
      </c>
      <c r="D389" s="42">
        <v>15421.8</v>
      </c>
      <c r="E389" s="42">
        <v>1046</v>
      </c>
      <c r="F389" s="42">
        <v>5722</v>
      </c>
    </row>
    <row r="390" spans="1:6" ht="15" outlineLevel="1" x14ac:dyDescent="0.25">
      <c r="A390" t="str">
        <f t="shared" si="5"/>
        <v>0804</v>
      </c>
      <c r="B390" s="37" t="s">
        <v>59</v>
      </c>
      <c r="C390" s="38"/>
      <c r="D390" s="41">
        <v>589257.4</v>
      </c>
      <c r="E390" s="41">
        <v>52459.9</v>
      </c>
      <c r="F390" s="41">
        <v>69712.5</v>
      </c>
    </row>
    <row r="391" spans="1:6" ht="15" outlineLevel="2" x14ac:dyDescent="0.25">
      <c r="A391" t="str">
        <f t="shared" si="5"/>
        <v>0804100</v>
      </c>
      <c r="B391" s="37" t="s">
        <v>59</v>
      </c>
      <c r="C391" s="38" t="s">
        <v>8</v>
      </c>
      <c r="D391" s="41">
        <v>220140</v>
      </c>
      <c r="E391" s="41">
        <v>51047.199999999997</v>
      </c>
      <c r="F391" s="41">
        <v>52812.2</v>
      </c>
    </row>
    <row r="392" spans="1:6" ht="15" outlineLevel="3" x14ac:dyDescent="0.25">
      <c r="A392" t="str">
        <f t="shared" si="5"/>
        <v>0804110</v>
      </c>
      <c r="B392" s="37" t="s">
        <v>59</v>
      </c>
      <c r="C392" s="38" t="s">
        <v>23</v>
      </c>
      <c r="D392" s="41">
        <v>181581.3</v>
      </c>
      <c r="E392" s="41">
        <v>44084.1</v>
      </c>
      <c r="F392" s="41">
        <v>44859</v>
      </c>
    </row>
    <row r="393" spans="1:6" ht="15" outlineLevel="4" x14ac:dyDescent="0.25">
      <c r="A393" t="str">
        <f t="shared" si="5"/>
        <v>0804111</v>
      </c>
      <c r="B393" s="39" t="s">
        <v>59</v>
      </c>
      <c r="C393" s="39" t="s">
        <v>24</v>
      </c>
      <c r="D393" s="42">
        <v>135515.4</v>
      </c>
      <c r="E393" s="42">
        <v>34473.1</v>
      </c>
      <c r="F393" s="42">
        <v>34510.1</v>
      </c>
    </row>
    <row r="394" spans="1:6" ht="15" outlineLevel="4" x14ac:dyDescent="0.25">
      <c r="A394" t="str">
        <f t="shared" si="5"/>
        <v>0804112</v>
      </c>
      <c r="B394" s="39" t="s">
        <v>59</v>
      </c>
      <c r="C394" s="39" t="s">
        <v>25</v>
      </c>
      <c r="D394" s="42">
        <v>5067.1000000000004</v>
      </c>
      <c r="E394" s="42">
        <v>1116.5</v>
      </c>
      <c r="F394" s="42">
        <v>1854.3</v>
      </c>
    </row>
    <row r="395" spans="1:6" ht="15" outlineLevel="4" x14ac:dyDescent="0.25">
      <c r="A395" t="str">
        <f t="shared" si="5"/>
        <v>0804119</v>
      </c>
      <c r="B395" s="39" t="s">
        <v>59</v>
      </c>
      <c r="C395" s="39" t="s">
        <v>157</v>
      </c>
      <c r="D395" s="42">
        <v>40998.800000000003</v>
      </c>
      <c r="E395" s="42">
        <v>8494.5</v>
      </c>
      <c r="F395" s="42">
        <v>8494.6</v>
      </c>
    </row>
    <row r="396" spans="1:6" ht="15" outlineLevel="3" x14ac:dyDescent="0.25">
      <c r="A396" t="str">
        <f t="shared" si="5"/>
        <v>0804120</v>
      </c>
      <c r="B396" s="37" t="s">
        <v>59</v>
      </c>
      <c r="C396" s="38" t="s">
        <v>9</v>
      </c>
      <c r="D396" s="41">
        <v>38558.699999999997</v>
      </c>
      <c r="E396" s="41">
        <v>6963.1</v>
      </c>
      <c r="F396" s="41">
        <v>7953.2</v>
      </c>
    </row>
    <row r="397" spans="1:6" ht="15" outlineLevel="4" x14ac:dyDescent="0.25">
      <c r="A397" t="str">
        <f t="shared" si="5"/>
        <v>0804121</v>
      </c>
      <c r="B397" s="39" t="s">
        <v>59</v>
      </c>
      <c r="C397" s="39" t="s">
        <v>10</v>
      </c>
      <c r="D397" s="42">
        <v>29436.3</v>
      </c>
      <c r="E397" s="42">
        <v>5387.3</v>
      </c>
      <c r="F397" s="42">
        <v>6070.8</v>
      </c>
    </row>
    <row r="398" spans="1:6" ht="15" outlineLevel="4" x14ac:dyDescent="0.25">
      <c r="A398" t="str">
        <f t="shared" ref="A398:A461" si="6">CONCATENATE(B398,C398)</f>
        <v>0804122</v>
      </c>
      <c r="B398" s="39" t="s">
        <v>59</v>
      </c>
      <c r="C398" s="39" t="s">
        <v>11</v>
      </c>
      <c r="D398" s="42">
        <v>1224.8</v>
      </c>
      <c r="E398" s="42">
        <v>213.3</v>
      </c>
      <c r="F398" s="42">
        <v>374.3</v>
      </c>
    </row>
    <row r="399" spans="1:6" ht="15" outlineLevel="4" x14ac:dyDescent="0.25">
      <c r="A399" t="str">
        <f t="shared" si="6"/>
        <v>0804129</v>
      </c>
      <c r="B399" s="39" t="s">
        <v>59</v>
      </c>
      <c r="C399" s="39" t="s">
        <v>156</v>
      </c>
      <c r="D399" s="42">
        <v>7897.6</v>
      </c>
      <c r="E399" s="42">
        <v>1362.5</v>
      </c>
      <c r="F399" s="42">
        <v>1508.1</v>
      </c>
    </row>
    <row r="400" spans="1:6" ht="15" outlineLevel="2" x14ac:dyDescent="0.25">
      <c r="A400" t="str">
        <f t="shared" si="6"/>
        <v>0804200</v>
      </c>
      <c r="B400" s="37" t="s">
        <v>59</v>
      </c>
      <c r="C400" s="38" t="s">
        <v>13</v>
      </c>
      <c r="D400" s="41">
        <v>12910.4</v>
      </c>
      <c r="E400" s="41">
        <v>831.7</v>
      </c>
      <c r="F400" s="41">
        <v>1959.8</v>
      </c>
    </row>
    <row r="401" spans="1:6" ht="15" outlineLevel="3" x14ac:dyDescent="0.25">
      <c r="A401" t="str">
        <f t="shared" si="6"/>
        <v>0804240</v>
      </c>
      <c r="B401" s="37" t="s">
        <v>59</v>
      </c>
      <c r="C401" s="38" t="s">
        <v>14</v>
      </c>
      <c r="D401" s="41">
        <v>12910.4</v>
      </c>
      <c r="E401" s="41">
        <v>831.7</v>
      </c>
      <c r="F401" s="41">
        <v>1959.8</v>
      </c>
    </row>
    <row r="402" spans="1:6" ht="15" outlineLevel="4" x14ac:dyDescent="0.25">
      <c r="A402" t="str">
        <f t="shared" si="6"/>
        <v>0804244</v>
      </c>
      <c r="B402" s="39" t="s">
        <v>59</v>
      </c>
      <c r="C402" s="39" t="s">
        <v>15</v>
      </c>
      <c r="D402" s="42">
        <v>11920.5</v>
      </c>
      <c r="E402" s="42">
        <v>668.5</v>
      </c>
      <c r="F402" s="42">
        <v>1589.8</v>
      </c>
    </row>
    <row r="403" spans="1:6" ht="15" outlineLevel="4" x14ac:dyDescent="0.25">
      <c r="A403" t="str">
        <f t="shared" si="6"/>
        <v>0804247</v>
      </c>
      <c r="B403" s="39" t="s">
        <v>59</v>
      </c>
      <c r="C403" s="39" t="s">
        <v>193</v>
      </c>
      <c r="D403" s="42">
        <v>989.9</v>
      </c>
      <c r="E403" s="42">
        <v>163.19999999999999</v>
      </c>
      <c r="F403" s="42">
        <v>370</v>
      </c>
    </row>
    <row r="404" spans="1:6" ht="15" outlineLevel="2" x14ac:dyDescent="0.25">
      <c r="A404" t="str">
        <f t="shared" si="6"/>
        <v>0804300</v>
      </c>
      <c r="B404" s="37" t="s">
        <v>59</v>
      </c>
      <c r="C404" s="38" t="s">
        <v>46</v>
      </c>
      <c r="D404" s="41">
        <v>463.2</v>
      </c>
      <c r="E404" s="41">
        <v>30.1</v>
      </c>
      <c r="F404" s="41">
        <v>52.5</v>
      </c>
    </row>
    <row r="405" spans="1:6" ht="15" outlineLevel="3" x14ac:dyDescent="0.25">
      <c r="A405" t="str">
        <f t="shared" si="6"/>
        <v>0804320</v>
      </c>
      <c r="B405" s="37" t="s">
        <v>59</v>
      </c>
      <c r="C405" s="38" t="s">
        <v>54</v>
      </c>
      <c r="D405" s="41">
        <v>463.2</v>
      </c>
      <c r="E405" s="41">
        <v>30.1</v>
      </c>
      <c r="F405" s="41">
        <v>52.5</v>
      </c>
    </row>
    <row r="406" spans="1:6" ht="15" outlineLevel="4" x14ac:dyDescent="0.25">
      <c r="A406" t="str">
        <f t="shared" si="6"/>
        <v>0804321</v>
      </c>
      <c r="B406" s="39" t="s">
        <v>59</v>
      </c>
      <c r="C406" s="39" t="s">
        <v>55</v>
      </c>
      <c r="D406" s="42">
        <v>463.2</v>
      </c>
      <c r="E406" s="42">
        <v>30.1</v>
      </c>
      <c r="F406" s="42">
        <v>52.5</v>
      </c>
    </row>
    <row r="407" spans="1:6" ht="15" outlineLevel="2" x14ac:dyDescent="0.25">
      <c r="A407" t="str">
        <f t="shared" si="6"/>
        <v>0804400</v>
      </c>
      <c r="B407" s="37" t="s">
        <v>59</v>
      </c>
      <c r="C407" s="38" t="s">
        <v>26</v>
      </c>
      <c r="D407" s="41">
        <v>355543.8</v>
      </c>
      <c r="E407" s="41">
        <v>550.79999999999995</v>
      </c>
      <c r="F407" s="41">
        <v>14888</v>
      </c>
    </row>
    <row r="408" spans="1:6" ht="15" outlineLevel="3" x14ac:dyDescent="0.25">
      <c r="A408" t="str">
        <f t="shared" si="6"/>
        <v>0804410</v>
      </c>
      <c r="B408" s="37" t="s">
        <v>59</v>
      </c>
      <c r="C408" s="38" t="s">
        <v>27</v>
      </c>
      <c r="D408" s="41">
        <v>355543.8</v>
      </c>
      <c r="E408" s="41">
        <v>550.79999999999995</v>
      </c>
      <c r="F408" s="41">
        <v>14888</v>
      </c>
    </row>
    <row r="409" spans="1:6" ht="15" outlineLevel="4" x14ac:dyDescent="0.25">
      <c r="A409" t="str">
        <f t="shared" si="6"/>
        <v>0804414</v>
      </c>
      <c r="B409" s="39" t="s">
        <v>59</v>
      </c>
      <c r="C409" s="39" t="s">
        <v>28</v>
      </c>
      <c r="D409" s="42">
        <v>355543.8</v>
      </c>
      <c r="E409" s="42">
        <v>550.79999999999995</v>
      </c>
      <c r="F409" s="42">
        <v>14888</v>
      </c>
    </row>
    <row r="410" spans="1:6" ht="15" outlineLevel="2" x14ac:dyDescent="0.25">
      <c r="A410" t="str">
        <f t="shared" si="6"/>
        <v>0804600</v>
      </c>
      <c r="B410" s="37" t="s">
        <v>59</v>
      </c>
      <c r="C410" s="38" t="s">
        <v>29</v>
      </c>
      <c r="D410" s="41">
        <v>200</v>
      </c>
      <c r="E410" s="41">
        <v>0</v>
      </c>
      <c r="F410" s="41">
        <v>0</v>
      </c>
    </row>
    <row r="411" spans="1:6" ht="15" outlineLevel="3" x14ac:dyDescent="0.25">
      <c r="A411" t="str">
        <f t="shared" si="6"/>
        <v>0804630</v>
      </c>
      <c r="B411" s="37" t="s">
        <v>59</v>
      </c>
      <c r="C411" s="38" t="s">
        <v>33</v>
      </c>
      <c r="D411" s="41">
        <v>200</v>
      </c>
      <c r="E411" s="41">
        <v>0</v>
      </c>
      <c r="F411" s="41">
        <v>0</v>
      </c>
    </row>
    <row r="412" spans="1:6" ht="15" outlineLevel="4" x14ac:dyDescent="0.25">
      <c r="A412" t="str">
        <f t="shared" si="6"/>
        <v>0804633</v>
      </c>
      <c r="B412" s="39" t="s">
        <v>59</v>
      </c>
      <c r="C412" s="39" t="s">
        <v>177</v>
      </c>
      <c r="D412" s="42">
        <v>200</v>
      </c>
      <c r="E412" s="42">
        <v>0</v>
      </c>
      <c r="F412" s="42">
        <v>0</v>
      </c>
    </row>
    <row r="413" spans="1:6" ht="15" x14ac:dyDescent="0.25">
      <c r="A413" t="str">
        <f t="shared" si="6"/>
        <v>0900</v>
      </c>
      <c r="B413" s="37" t="s">
        <v>258</v>
      </c>
      <c r="C413" s="38"/>
      <c r="D413" s="41">
        <v>27710.9</v>
      </c>
      <c r="E413" s="41">
        <v>0</v>
      </c>
      <c r="F413" s="41">
        <v>0</v>
      </c>
    </row>
    <row r="414" spans="1:6" ht="15" outlineLevel="1" x14ac:dyDescent="0.25">
      <c r="A414" t="str">
        <f t="shared" si="6"/>
        <v>0909</v>
      </c>
      <c r="B414" s="37" t="s">
        <v>259</v>
      </c>
      <c r="C414" s="38"/>
      <c r="D414" s="41">
        <v>27710.9</v>
      </c>
      <c r="E414" s="41">
        <v>0</v>
      </c>
      <c r="F414" s="41">
        <v>0</v>
      </c>
    </row>
    <row r="415" spans="1:6" ht="15" outlineLevel="2" x14ac:dyDescent="0.25">
      <c r="A415" t="str">
        <f t="shared" si="6"/>
        <v>0909200</v>
      </c>
      <c r="B415" s="37" t="s">
        <v>259</v>
      </c>
      <c r="C415" s="38" t="s">
        <v>13</v>
      </c>
      <c r="D415" s="41">
        <v>27710.9</v>
      </c>
      <c r="E415" s="41">
        <v>0</v>
      </c>
      <c r="F415" s="41">
        <v>0</v>
      </c>
    </row>
    <row r="416" spans="1:6" ht="15" outlineLevel="3" x14ac:dyDescent="0.25">
      <c r="A416" t="str">
        <f t="shared" si="6"/>
        <v>0909240</v>
      </c>
      <c r="B416" s="37" t="s">
        <v>259</v>
      </c>
      <c r="C416" s="38" t="s">
        <v>14</v>
      </c>
      <c r="D416" s="41">
        <v>27710.9</v>
      </c>
      <c r="E416" s="41">
        <v>0</v>
      </c>
      <c r="F416" s="41">
        <v>0</v>
      </c>
    </row>
    <row r="417" spans="1:6" ht="15" outlineLevel="4" x14ac:dyDescent="0.25">
      <c r="A417" t="str">
        <f t="shared" si="6"/>
        <v>0909244</v>
      </c>
      <c r="B417" s="39" t="s">
        <v>259</v>
      </c>
      <c r="C417" s="39" t="s">
        <v>15</v>
      </c>
      <c r="D417" s="42">
        <v>27710.9</v>
      </c>
      <c r="E417" s="42">
        <v>0</v>
      </c>
      <c r="F417" s="42">
        <v>0</v>
      </c>
    </row>
    <row r="418" spans="1:6" ht="15" x14ac:dyDescent="0.25">
      <c r="A418" t="str">
        <f t="shared" si="6"/>
        <v>1000</v>
      </c>
      <c r="B418" s="37" t="s">
        <v>60</v>
      </c>
      <c r="C418" s="38"/>
      <c r="D418" s="41">
        <v>1175922.7</v>
      </c>
      <c r="E418" s="41">
        <v>226809.7</v>
      </c>
      <c r="F418" s="41">
        <v>319186.09999999998</v>
      </c>
    </row>
    <row r="419" spans="1:6" ht="15" outlineLevel="1" x14ac:dyDescent="0.25">
      <c r="A419" t="str">
        <f t="shared" si="6"/>
        <v>1001</v>
      </c>
      <c r="B419" s="37" t="s">
        <v>61</v>
      </c>
      <c r="C419" s="38"/>
      <c r="D419" s="41">
        <v>58195.7</v>
      </c>
      <c r="E419" s="41">
        <v>8390.2000000000007</v>
      </c>
      <c r="F419" s="41">
        <v>10228.200000000001</v>
      </c>
    </row>
    <row r="420" spans="1:6" ht="15" outlineLevel="2" x14ac:dyDescent="0.25">
      <c r="A420" t="str">
        <f t="shared" si="6"/>
        <v>1001200</v>
      </c>
      <c r="B420" s="37" t="s">
        <v>61</v>
      </c>
      <c r="C420" s="38" t="s">
        <v>13</v>
      </c>
      <c r="D420" s="41">
        <v>461</v>
      </c>
      <c r="E420" s="41">
        <v>0.8</v>
      </c>
      <c r="F420" s="41">
        <v>123.5</v>
      </c>
    </row>
    <row r="421" spans="1:6" ht="15" outlineLevel="3" x14ac:dyDescent="0.25">
      <c r="A421" t="str">
        <f t="shared" si="6"/>
        <v>1001240</v>
      </c>
      <c r="B421" s="37" t="s">
        <v>61</v>
      </c>
      <c r="C421" s="38" t="s">
        <v>14</v>
      </c>
      <c r="D421" s="41">
        <v>461</v>
      </c>
      <c r="E421" s="41">
        <v>0.8</v>
      </c>
      <c r="F421" s="41">
        <v>123.5</v>
      </c>
    </row>
    <row r="422" spans="1:6" ht="15" outlineLevel="4" x14ac:dyDescent="0.25">
      <c r="A422" t="str">
        <f t="shared" si="6"/>
        <v>1001244</v>
      </c>
      <c r="B422" s="39" t="s">
        <v>61</v>
      </c>
      <c r="C422" s="39" t="s">
        <v>15</v>
      </c>
      <c r="D422" s="42">
        <v>461</v>
      </c>
      <c r="E422" s="42">
        <v>0.8</v>
      </c>
      <c r="F422" s="42">
        <v>123.5</v>
      </c>
    </row>
    <row r="423" spans="1:6" ht="15" outlineLevel="2" x14ac:dyDescent="0.25">
      <c r="A423" t="str">
        <f t="shared" si="6"/>
        <v>1001300</v>
      </c>
      <c r="B423" s="37" t="s">
        <v>61</v>
      </c>
      <c r="C423" s="38" t="s">
        <v>46</v>
      </c>
      <c r="D423" s="41">
        <v>57734.8</v>
      </c>
      <c r="E423" s="41">
        <v>8389.4</v>
      </c>
      <c r="F423" s="41">
        <v>10104.700000000001</v>
      </c>
    </row>
    <row r="424" spans="1:6" ht="15" outlineLevel="3" x14ac:dyDescent="0.25">
      <c r="A424" t="str">
        <f t="shared" si="6"/>
        <v>1001310</v>
      </c>
      <c r="B424" s="37" t="s">
        <v>61</v>
      </c>
      <c r="C424" s="38" t="s">
        <v>63</v>
      </c>
      <c r="D424" s="41">
        <v>56894.8</v>
      </c>
      <c r="E424" s="41">
        <v>8209.4</v>
      </c>
      <c r="F424" s="41">
        <v>9894.7000000000007</v>
      </c>
    </row>
    <row r="425" spans="1:6" ht="15" outlineLevel="4" x14ac:dyDescent="0.25">
      <c r="A425" t="str">
        <f t="shared" si="6"/>
        <v>1001312</v>
      </c>
      <c r="B425" s="39" t="s">
        <v>61</v>
      </c>
      <c r="C425" s="39" t="s">
        <v>201</v>
      </c>
      <c r="D425" s="42">
        <v>56894.8</v>
      </c>
      <c r="E425" s="42">
        <v>8209.4</v>
      </c>
      <c r="F425" s="42">
        <v>9894.7000000000007</v>
      </c>
    </row>
    <row r="426" spans="1:6" ht="15" outlineLevel="3" x14ac:dyDescent="0.25">
      <c r="A426" t="str">
        <f t="shared" si="6"/>
        <v>1001320</v>
      </c>
      <c r="B426" s="37" t="s">
        <v>61</v>
      </c>
      <c r="C426" s="38" t="s">
        <v>54</v>
      </c>
      <c r="D426" s="41">
        <v>840</v>
      </c>
      <c r="E426" s="41">
        <v>180</v>
      </c>
      <c r="F426" s="41">
        <v>210</v>
      </c>
    </row>
    <row r="427" spans="1:6" ht="15" outlineLevel="4" x14ac:dyDescent="0.25">
      <c r="A427" t="str">
        <f t="shared" si="6"/>
        <v>1001321</v>
      </c>
      <c r="B427" s="39" t="s">
        <v>61</v>
      </c>
      <c r="C427" s="39" t="s">
        <v>55</v>
      </c>
      <c r="D427" s="42">
        <v>840</v>
      </c>
      <c r="E427" s="42">
        <v>180</v>
      </c>
      <c r="F427" s="42">
        <v>210</v>
      </c>
    </row>
    <row r="428" spans="1:6" ht="15" outlineLevel="1" x14ac:dyDescent="0.25">
      <c r="A428" t="str">
        <f t="shared" si="6"/>
        <v>1003</v>
      </c>
      <c r="B428" s="37" t="s">
        <v>62</v>
      </c>
      <c r="C428" s="38"/>
      <c r="D428" s="41">
        <v>1008126.3</v>
      </c>
      <c r="E428" s="41">
        <v>195024.7</v>
      </c>
      <c r="F428" s="41">
        <v>279786.59999999998</v>
      </c>
    </row>
    <row r="429" spans="1:6" ht="15" outlineLevel="2" x14ac:dyDescent="0.25">
      <c r="A429" t="str">
        <f t="shared" si="6"/>
        <v>1003200</v>
      </c>
      <c r="B429" s="37" t="s">
        <v>62</v>
      </c>
      <c r="C429" s="38" t="s">
        <v>13</v>
      </c>
      <c r="D429" s="41">
        <v>8428.7999999999993</v>
      </c>
      <c r="E429" s="41">
        <v>703.4</v>
      </c>
      <c r="F429" s="41">
        <v>2439.6999999999998</v>
      </c>
    </row>
    <row r="430" spans="1:6" ht="15" outlineLevel="3" x14ac:dyDescent="0.25">
      <c r="A430" t="str">
        <f t="shared" si="6"/>
        <v>1003240</v>
      </c>
      <c r="B430" s="37" t="s">
        <v>62</v>
      </c>
      <c r="C430" s="38" t="s">
        <v>14</v>
      </c>
      <c r="D430" s="41">
        <v>8428.7999999999993</v>
      </c>
      <c r="E430" s="41">
        <v>703.4</v>
      </c>
      <c r="F430" s="41">
        <v>2439.6999999999998</v>
      </c>
    </row>
    <row r="431" spans="1:6" ht="15" outlineLevel="4" x14ac:dyDescent="0.25">
      <c r="A431" t="str">
        <f t="shared" si="6"/>
        <v>1003244</v>
      </c>
      <c r="B431" s="39" t="s">
        <v>62</v>
      </c>
      <c r="C431" s="39" t="s">
        <v>15</v>
      </c>
      <c r="D431" s="42">
        <v>8428.7999999999993</v>
      </c>
      <c r="E431" s="42">
        <v>703.4</v>
      </c>
      <c r="F431" s="42">
        <v>2439.6999999999998</v>
      </c>
    </row>
    <row r="432" spans="1:6" ht="15" outlineLevel="2" x14ac:dyDescent="0.25">
      <c r="A432" t="str">
        <f t="shared" si="6"/>
        <v>1003300</v>
      </c>
      <c r="B432" s="37" t="s">
        <v>62</v>
      </c>
      <c r="C432" s="38" t="s">
        <v>46</v>
      </c>
      <c r="D432" s="41">
        <v>436643.5</v>
      </c>
      <c r="E432" s="41">
        <v>73862</v>
      </c>
      <c r="F432" s="41">
        <v>90265.2</v>
      </c>
    </row>
    <row r="433" spans="1:6" ht="15" outlineLevel="3" x14ac:dyDescent="0.25">
      <c r="A433" t="str">
        <f t="shared" si="6"/>
        <v>1003310</v>
      </c>
      <c r="B433" s="37" t="s">
        <v>62</v>
      </c>
      <c r="C433" s="38" t="s">
        <v>63</v>
      </c>
      <c r="D433" s="41">
        <v>3974.4</v>
      </c>
      <c r="E433" s="41">
        <v>934.4</v>
      </c>
      <c r="F433" s="41">
        <v>993.6</v>
      </c>
    </row>
    <row r="434" spans="1:6" ht="15" outlineLevel="4" x14ac:dyDescent="0.25">
      <c r="A434" t="str">
        <f t="shared" si="6"/>
        <v>1003313</v>
      </c>
      <c r="B434" s="39" t="s">
        <v>62</v>
      </c>
      <c r="C434" s="39" t="s">
        <v>64</v>
      </c>
      <c r="D434" s="42">
        <v>3974.4</v>
      </c>
      <c r="E434" s="42">
        <v>934.4</v>
      </c>
      <c r="F434" s="42">
        <v>993.6</v>
      </c>
    </row>
    <row r="435" spans="1:6" ht="15" outlineLevel="3" x14ac:dyDescent="0.25">
      <c r="A435" t="str">
        <f t="shared" si="6"/>
        <v>1003320</v>
      </c>
      <c r="B435" s="37" t="s">
        <v>62</v>
      </c>
      <c r="C435" s="38" t="s">
        <v>54</v>
      </c>
      <c r="D435" s="41">
        <v>431495.9</v>
      </c>
      <c r="E435" s="41">
        <v>72883.399999999994</v>
      </c>
      <c r="F435" s="41">
        <v>88977.7</v>
      </c>
    </row>
    <row r="436" spans="1:6" ht="15" outlineLevel="4" x14ac:dyDescent="0.25">
      <c r="A436" t="str">
        <f t="shared" si="6"/>
        <v>1003321</v>
      </c>
      <c r="B436" s="39" t="s">
        <v>62</v>
      </c>
      <c r="C436" s="39" t="s">
        <v>55</v>
      </c>
      <c r="D436" s="42">
        <v>264910.59999999998</v>
      </c>
      <c r="E436" s="42">
        <v>67606.100000000006</v>
      </c>
      <c r="F436" s="42">
        <v>82677.7</v>
      </c>
    </row>
    <row r="437" spans="1:6" ht="15" outlineLevel="4" x14ac:dyDescent="0.25">
      <c r="A437" t="str">
        <f t="shared" si="6"/>
        <v>1003322</v>
      </c>
      <c r="B437" s="39" t="s">
        <v>62</v>
      </c>
      <c r="C437" s="39" t="s">
        <v>65</v>
      </c>
      <c r="D437" s="42">
        <v>33132.300000000003</v>
      </c>
      <c r="E437" s="42">
        <v>0</v>
      </c>
      <c r="F437" s="42">
        <v>0</v>
      </c>
    </row>
    <row r="438" spans="1:6" ht="15" outlineLevel="4" x14ac:dyDescent="0.25">
      <c r="A438" t="str">
        <f t="shared" si="6"/>
        <v>1003323</v>
      </c>
      <c r="B438" s="39" t="s">
        <v>62</v>
      </c>
      <c r="C438" s="39" t="s">
        <v>200</v>
      </c>
      <c r="D438" s="42">
        <v>133453</v>
      </c>
      <c r="E438" s="42">
        <v>5277.3</v>
      </c>
      <c r="F438" s="42">
        <v>6300</v>
      </c>
    </row>
    <row r="439" spans="1:6" ht="15" outlineLevel="3" x14ac:dyDescent="0.25">
      <c r="A439" t="str">
        <f t="shared" si="6"/>
        <v>1003340</v>
      </c>
      <c r="B439" s="37" t="s">
        <v>62</v>
      </c>
      <c r="C439" s="38" t="s">
        <v>174</v>
      </c>
      <c r="D439" s="41">
        <v>1173.2</v>
      </c>
      <c r="E439" s="41">
        <v>44.1</v>
      </c>
      <c r="F439" s="41">
        <v>293.89999999999998</v>
      </c>
    </row>
    <row r="440" spans="1:6" ht="15" outlineLevel="4" x14ac:dyDescent="0.25">
      <c r="A440" t="str">
        <f t="shared" si="6"/>
        <v>1003340</v>
      </c>
      <c r="B440" s="39" t="s">
        <v>62</v>
      </c>
      <c r="C440" s="39" t="s">
        <v>174</v>
      </c>
      <c r="D440" s="42">
        <v>1173.2</v>
      </c>
      <c r="E440" s="42">
        <v>44.1</v>
      </c>
      <c r="F440" s="42">
        <v>293.89999999999998</v>
      </c>
    </row>
    <row r="441" spans="1:6" ht="15" outlineLevel="2" x14ac:dyDescent="0.25">
      <c r="A441" t="str">
        <f t="shared" si="6"/>
        <v>1003600</v>
      </c>
      <c r="B441" s="37" t="s">
        <v>62</v>
      </c>
      <c r="C441" s="38" t="s">
        <v>29</v>
      </c>
      <c r="D441" s="41">
        <v>549933.9</v>
      </c>
      <c r="E441" s="41">
        <v>119347.2</v>
      </c>
      <c r="F441" s="41">
        <v>184081.7</v>
      </c>
    </row>
    <row r="442" spans="1:6" ht="15" outlineLevel="3" x14ac:dyDescent="0.25">
      <c r="A442" t="str">
        <f t="shared" si="6"/>
        <v>1003610</v>
      </c>
      <c r="B442" s="37" t="s">
        <v>62</v>
      </c>
      <c r="C442" s="38" t="s">
        <v>30</v>
      </c>
      <c r="D442" s="41">
        <v>526840.6</v>
      </c>
      <c r="E442" s="41">
        <v>114098.1</v>
      </c>
      <c r="F442" s="41">
        <v>176703.2</v>
      </c>
    </row>
    <row r="443" spans="1:6" ht="15" outlineLevel="4" x14ac:dyDescent="0.25">
      <c r="A443" t="str">
        <f t="shared" si="6"/>
        <v>1003612</v>
      </c>
      <c r="B443" s="39" t="s">
        <v>62</v>
      </c>
      <c r="C443" s="39" t="s">
        <v>32</v>
      </c>
      <c r="D443" s="42">
        <v>526840.6</v>
      </c>
      <c r="E443" s="42">
        <v>114098.1</v>
      </c>
      <c r="F443" s="42">
        <v>176703.2</v>
      </c>
    </row>
    <row r="444" spans="1:6" ht="15" outlineLevel="3" x14ac:dyDescent="0.25">
      <c r="A444" t="str">
        <f t="shared" si="6"/>
        <v>1003620</v>
      </c>
      <c r="B444" s="37" t="s">
        <v>62</v>
      </c>
      <c r="C444" s="38" t="s">
        <v>49</v>
      </c>
      <c r="D444" s="41">
        <v>23093.3</v>
      </c>
      <c r="E444" s="41">
        <v>5249.1</v>
      </c>
      <c r="F444" s="41">
        <v>7378.5</v>
      </c>
    </row>
    <row r="445" spans="1:6" ht="15" outlineLevel="4" x14ac:dyDescent="0.25">
      <c r="A445" t="str">
        <f t="shared" si="6"/>
        <v>1003622</v>
      </c>
      <c r="B445" s="39" t="s">
        <v>62</v>
      </c>
      <c r="C445" s="39" t="s">
        <v>51</v>
      </c>
      <c r="D445" s="42">
        <v>23093.3</v>
      </c>
      <c r="E445" s="42">
        <v>5249.1</v>
      </c>
      <c r="F445" s="42">
        <v>7378.5</v>
      </c>
    </row>
    <row r="446" spans="1:6" ht="15" outlineLevel="2" x14ac:dyDescent="0.25">
      <c r="A446" t="str">
        <f t="shared" si="6"/>
        <v>1003800</v>
      </c>
      <c r="B446" s="37" t="s">
        <v>62</v>
      </c>
      <c r="C446" s="38" t="s">
        <v>20</v>
      </c>
      <c r="D446" s="41">
        <v>13120.1</v>
      </c>
      <c r="E446" s="41">
        <v>1112.2</v>
      </c>
      <c r="F446" s="41">
        <v>3000</v>
      </c>
    </row>
    <row r="447" spans="1:6" ht="15" outlineLevel="3" x14ac:dyDescent="0.25">
      <c r="A447" t="str">
        <f t="shared" si="6"/>
        <v>1003810</v>
      </c>
      <c r="B447" s="37" t="s">
        <v>62</v>
      </c>
      <c r="C447" s="38" t="s">
        <v>38</v>
      </c>
      <c r="D447" s="41">
        <v>13120.1</v>
      </c>
      <c r="E447" s="41">
        <v>1112.2</v>
      </c>
      <c r="F447" s="41">
        <v>3000</v>
      </c>
    </row>
    <row r="448" spans="1:6" ht="15" outlineLevel="4" x14ac:dyDescent="0.25">
      <c r="A448" t="str">
        <f t="shared" si="6"/>
        <v>1003811</v>
      </c>
      <c r="B448" s="39" t="s">
        <v>62</v>
      </c>
      <c r="C448" s="39" t="s">
        <v>176</v>
      </c>
      <c r="D448" s="42">
        <v>13120.1</v>
      </c>
      <c r="E448" s="42">
        <v>1112.2</v>
      </c>
      <c r="F448" s="42">
        <v>3000</v>
      </c>
    </row>
    <row r="449" spans="1:6" ht="15" outlineLevel="1" x14ac:dyDescent="0.25">
      <c r="A449" t="str">
        <f t="shared" si="6"/>
        <v>1004</v>
      </c>
      <c r="B449" s="37" t="s">
        <v>66</v>
      </c>
      <c r="C449" s="38"/>
      <c r="D449" s="41">
        <v>5487.3</v>
      </c>
      <c r="E449" s="41">
        <v>546.4</v>
      </c>
      <c r="F449" s="41">
        <v>998</v>
      </c>
    </row>
    <row r="450" spans="1:6" ht="15" outlineLevel="2" x14ac:dyDescent="0.25">
      <c r="A450" t="str">
        <f t="shared" si="6"/>
        <v>1004100</v>
      </c>
      <c r="B450" s="37" t="s">
        <v>66</v>
      </c>
      <c r="C450" s="38" t="s">
        <v>8</v>
      </c>
      <c r="D450" s="41">
        <v>53.8</v>
      </c>
      <c r="E450" s="41">
        <v>9.8000000000000007</v>
      </c>
      <c r="F450" s="41">
        <v>10</v>
      </c>
    </row>
    <row r="451" spans="1:6" ht="15" outlineLevel="3" x14ac:dyDescent="0.25">
      <c r="A451" t="str">
        <f t="shared" si="6"/>
        <v>1004110</v>
      </c>
      <c r="B451" s="37" t="s">
        <v>66</v>
      </c>
      <c r="C451" s="38" t="s">
        <v>23</v>
      </c>
      <c r="D451" s="41">
        <v>53.8</v>
      </c>
      <c r="E451" s="41">
        <v>9.8000000000000007</v>
      </c>
      <c r="F451" s="41">
        <v>10</v>
      </c>
    </row>
    <row r="452" spans="1:6" ht="15" outlineLevel="4" x14ac:dyDescent="0.25">
      <c r="A452" t="str">
        <f t="shared" si="6"/>
        <v>1004111</v>
      </c>
      <c r="B452" s="39" t="s">
        <v>66</v>
      </c>
      <c r="C452" s="39" t="s">
        <v>24</v>
      </c>
      <c r="D452" s="42">
        <v>41.3</v>
      </c>
      <c r="E452" s="42">
        <v>7.5</v>
      </c>
      <c r="F452" s="42">
        <v>7.6</v>
      </c>
    </row>
    <row r="453" spans="1:6" ht="15" outlineLevel="4" x14ac:dyDescent="0.25">
      <c r="A453" t="str">
        <f t="shared" si="6"/>
        <v>1004119</v>
      </c>
      <c r="B453" s="39" t="s">
        <v>66</v>
      </c>
      <c r="C453" s="39" t="s">
        <v>157</v>
      </c>
      <c r="D453" s="42">
        <v>12.5</v>
      </c>
      <c r="E453" s="42">
        <v>2.2999999999999998</v>
      </c>
      <c r="F453" s="42">
        <v>2.4</v>
      </c>
    </row>
    <row r="454" spans="1:6" ht="15" outlineLevel="2" x14ac:dyDescent="0.25">
      <c r="A454" t="str">
        <f t="shared" si="6"/>
        <v>1004200</v>
      </c>
      <c r="B454" s="37" t="s">
        <v>66</v>
      </c>
      <c r="C454" s="38" t="s">
        <v>13</v>
      </c>
      <c r="D454" s="41">
        <v>53.8</v>
      </c>
      <c r="E454" s="41">
        <v>5.8</v>
      </c>
      <c r="F454" s="41">
        <v>9.8000000000000007</v>
      </c>
    </row>
    <row r="455" spans="1:6" ht="15" outlineLevel="3" x14ac:dyDescent="0.25">
      <c r="A455" t="str">
        <f t="shared" si="6"/>
        <v>1004240</v>
      </c>
      <c r="B455" s="37" t="s">
        <v>66</v>
      </c>
      <c r="C455" s="38" t="s">
        <v>14</v>
      </c>
      <c r="D455" s="41">
        <v>53.8</v>
      </c>
      <c r="E455" s="41">
        <v>5.8</v>
      </c>
      <c r="F455" s="41">
        <v>9.8000000000000007</v>
      </c>
    </row>
    <row r="456" spans="1:6" ht="15" outlineLevel="4" x14ac:dyDescent="0.25">
      <c r="A456" t="str">
        <f t="shared" si="6"/>
        <v>1004244</v>
      </c>
      <c r="B456" s="39" t="s">
        <v>66</v>
      </c>
      <c r="C456" s="39" t="s">
        <v>15</v>
      </c>
      <c r="D456" s="42">
        <v>53.8</v>
      </c>
      <c r="E456" s="42">
        <v>5.8</v>
      </c>
      <c r="F456" s="42">
        <v>9.8000000000000007</v>
      </c>
    </row>
    <row r="457" spans="1:6" ht="15" outlineLevel="2" x14ac:dyDescent="0.25">
      <c r="A457" t="str">
        <f t="shared" si="6"/>
        <v>1004300</v>
      </c>
      <c r="B457" s="37" t="s">
        <v>66</v>
      </c>
      <c r="C457" s="38" t="s">
        <v>46</v>
      </c>
      <c r="D457" s="41">
        <v>5379.7</v>
      </c>
      <c r="E457" s="41">
        <v>530.79999999999995</v>
      </c>
      <c r="F457" s="41">
        <v>978.2</v>
      </c>
    </row>
    <row r="458" spans="1:6" ht="15" outlineLevel="3" x14ac:dyDescent="0.25">
      <c r="A458" t="str">
        <f t="shared" si="6"/>
        <v>1004320</v>
      </c>
      <c r="B458" s="37" t="s">
        <v>66</v>
      </c>
      <c r="C458" s="38" t="s">
        <v>54</v>
      </c>
      <c r="D458" s="41">
        <v>5379.7</v>
      </c>
      <c r="E458" s="41">
        <v>530.79999999999995</v>
      </c>
      <c r="F458" s="41">
        <v>978.2</v>
      </c>
    </row>
    <row r="459" spans="1:6" ht="15" outlineLevel="4" x14ac:dyDescent="0.25">
      <c r="A459" t="str">
        <f t="shared" si="6"/>
        <v>1004323</v>
      </c>
      <c r="B459" s="39" t="s">
        <v>66</v>
      </c>
      <c r="C459" s="39" t="s">
        <v>200</v>
      </c>
      <c r="D459" s="42">
        <v>5379.7</v>
      </c>
      <c r="E459" s="42">
        <v>530.79999999999995</v>
      </c>
      <c r="F459" s="42">
        <v>978.2</v>
      </c>
    </row>
    <row r="460" spans="1:6" ht="15" outlineLevel="1" x14ac:dyDescent="0.25">
      <c r="A460" t="str">
        <f t="shared" si="6"/>
        <v>1006</v>
      </c>
      <c r="B460" s="37" t="s">
        <v>67</v>
      </c>
      <c r="C460" s="38"/>
      <c r="D460" s="41">
        <v>104113.4</v>
      </c>
      <c r="E460" s="41">
        <v>22848.400000000001</v>
      </c>
      <c r="F460" s="41">
        <v>28173.3</v>
      </c>
    </row>
    <row r="461" spans="1:6" ht="15" outlineLevel="2" x14ac:dyDescent="0.25">
      <c r="A461" t="str">
        <f t="shared" si="6"/>
        <v>1006100</v>
      </c>
      <c r="B461" s="37" t="s">
        <v>67</v>
      </c>
      <c r="C461" s="38" t="s">
        <v>8</v>
      </c>
      <c r="D461" s="41">
        <v>43935.3</v>
      </c>
      <c r="E461" s="41">
        <v>8493.2000000000007</v>
      </c>
      <c r="F461" s="41">
        <v>9868.5</v>
      </c>
    </row>
    <row r="462" spans="1:6" ht="15" outlineLevel="3" x14ac:dyDescent="0.25">
      <c r="A462" t="str">
        <f t="shared" ref="A462:A525" si="7">CONCATENATE(B462,C462)</f>
        <v>1006110</v>
      </c>
      <c r="B462" s="37" t="s">
        <v>67</v>
      </c>
      <c r="C462" s="38" t="s">
        <v>23</v>
      </c>
      <c r="D462" s="41">
        <v>43935.3</v>
      </c>
      <c r="E462" s="41">
        <v>8493.2000000000007</v>
      </c>
      <c r="F462" s="41">
        <v>9868.5</v>
      </c>
    </row>
    <row r="463" spans="1:6" ht="15" outlineLevel="4" x14ac:dyDescent="0.25">
      <c r="A463" t="str">
        <f t="shared" si="7"/>
        <v>1006111</v>
      </c>
      <c r="B463" s="39" t="s">
        <v>67</v>
      </c>
      <c r="C463" s="39" t="s">
        <v>24</v>
      </c>
      <c r="D463" s="42">
        <v>32966.1</v>
      </c>
      <c r="E463" s="42">
        <v>6582.5</v>
      </c>
      <c r="F463" s="42">
        <v>7401</v>
      </c>
    </row>
    <row r="464" spans="1:6" ht="15" outlineLevel="4" x14ac:dyDescent="0.25">
      <c r="A464" t="str">
        <f t="shared" si="7"/>
        <v>1006112</v>
      </c>
      <c r="B464" s="39" t="s">
        <v>67</v>
      </c>
      <c r="C464" s="39" t="s">
        <v>25</v>
      </c>
      <c r="D464" s="42">
        <v>1274.5</v>
      </c>
      <c r="E464" s="42">
        <v>247.1</v>
      </c>
      <c r="F464" s="42">
        <v>667.5</v>
      </c>
    </row>
    <row r="465" spans="1:6" ht="15" outlineLevel="4" x14ac:dyDescent="0.25">
      <c r="A465" t="str">
        <f t="shared" si="7"/>
        <v>1006119</v>
      </c>
      <c r="B465" s="39" t="s">
        <v>67</v>
      </c>
      <c r="C465" s="39" t="s">
        <v>157</v>
      </c>
      <c r="D465" s="42">
        <v>9694.7000000000007</v>
      </c>
      <c r="E465" s="42">
        <v>1663.6</v>
      </c>
      <c r="F465" s="42">
        <v>1800</v>
      </c>
    </row>
    <row r="466" spans="1:6" ht="15" outlineLevel="2" x14ac:dyDescent="0.25">
      <c r="A466" t="str">
        <f t="shared" si="7"/>
        <v>1006200</v>
      </c>
      <c r="B466" s="37" t="s">
        <v>67</v>
      </c>
      <c r="C466" s="38" t="s">
        <v>13</v>
      </c>
      <c r="D466" s="41">
        <v>24669.5</v>
      </c>
      <c r="E466" s="41">
        <v>12702.9</v>
      </c>
      <c r="F466" s="41">
        <v>16652.5</v>
      </c>
    </row>
    <row r="467" spans="1:6" ht="15" outlineLevel="3" x14ac:dyDescent="0.25">
      <c r="A467" t="str">
        <f t="shared" si="7"/>
        <v>1006240</v>
      </c>
      <c r="B467" s="37" t="s">
        <v>67</v>
      </c>
      <c r="C467" s="38" t="s">
        <v>14</v>
      </c>
      <c r="D467" s="41">
        <v>24669.5</v>
      </c>
      <c r="E467" s="41">
        <v>12702.9</v>
      </c>
      <c r="F467" s="41">
        <v>16652.5</v>
      </c>
    </row>
    <row r="468" spans="1:6" ht="15" outlineLevel="4" x14ac:dyDescent="0.25">
      <c r="A468" t="str">
        <f t="shared" si="7"/>
        <v>1006244</v>
      </c>
      <c r="B468" s="39" t="s">
        <v>67</v>
      </c>
      <c r="C468" s="39" t="s">
        <v>15</v>
      </c>
      <c r="D468" s="42">
        <v>24403.9</v>
      </c>
      <c r="E468" s="42">
        <v>12659</v>
      </c>
      <c r="F468" s="42">
        <v>16604</v>
      </c>
    </row>
    <row r="469" spans="1:6" ht="15" outlineLevel="4" x14ac:dyDescent="0.25">
      <c r="A469" t="str">
        <f t="shared" si="7"/>
        <v>1006247</v>
      </c>
      <c r="B469" s="39" t="s">
        <v>67</v>
      </c>
      <c r="C469" s="39" t="s">
        <v>193</v>
      </c>
      <c r="D469" s="42">
        <v>265.60000000000002</v>
      </c>
      <c r="E469" s="42">
        <v>43.9</v>
      </c>
      <c r="F469" s="42">
        <v>48.5</v>
      </c>
    </row>
    <row r="470" spans="1:6" ht="15" outlineLevel="2" x14ac:dyDescent="0.25">
      <c r="A470" t="str">
        <f t="shared" si="7"/>
        <v>1006300</v>
      </c>
      <c r="B470" s="37" t="s">
        <v>67</v>
      </c>
      <c r="C470" s="38" t="s">
        <v>46</v>
      </c>
      <c r="D470" s="41">
        <v>1652.3</v>
      </c>
      <c r="E470" s="41">
        <v>1652.3</v>
      </c>
      <c r="F470" s="41">
        <v>1652.3</v>
      </c>
    </row>
    <row r="471" spans="1:6" ht="15" outlineLevel="3" x14ac:dyDescent="0.25">
      <c r="A471" t="str">
        <f t="shared" si="7"/>
        <v>1006360</v>
      </c>
      <c r="B471" s="37" t="s">
        <v>67</v>
      </c>
      <c r="C471" s="38" t="s">
        <v>199</v>
      </c>
      <c r="D471" s="41">
        <v>1652.3</v>
      </c>
      <c r="E471" s="41">
        <v>1652.3</v>
      </c>
      <c r="F471" s="41">
        <v>1652.3</v>
      </c>
    </row>
    <row r="472" spans="1:6" ht="15" outlineLevel="4" x14ac:dyDescent="0.25">
      <c r="A472" t="str">
        <f t="shared" si="7"/>
        <v>1006360</v>
      </c>
      <c r="B472" s="39" t="s">
        <v>67</v>
      </c>
      <c r="C472" s="39" t="s">
        <v>199</v>
      </c>
      <c r="D472" s="42">
        <v>1652.3</v>
      </c>
      <c r="E472" s="42">
        <v>1652.3</v>
      </c>
      <c r="F472" s="42">
        <v>1652.3</v>
      </c>
    </row>
    <row r="473" spans="1:6" ht="15" outlineLevel="2" x14ac:dyDescent="0.25">
      <c r="A473" t="str">
        <f t="shared" si="7"/>
        <v>1006600</v>
      </c>
      <c r="B473" s="37" t="s">
        <v>67</v>
      </c>
      <c r="C473" s="38" t="s">
        <v>29</v>
      </c>
      <c r="D473" s="41">
        <v>33856.300000000003</v>
      </c>
      <c r="E473" s="41">
        <v>0</v>
      </c>
      <c r="F473" s="41">
        <v>0</v>
      </c>
    </row>
    <row r="474" spans="1:6" ht="15" outlineLevel="3" x14ac:dyDescent="0.25">
      <c r="A474" t="str">
        <f t="shared" si="7"/>
        <v>1006630</v>
      </c>
      <c r="B474" s="37" t="s">
        <v>67</v>
      </c>
      <c r="C474" s="38" t="s">
        <v>33</v>
      </c>
      <c r="D474" s="41">
        <v>33856.300000000003</v>
      </c>
      <c r="E474" s="41">
        <v>0</v>
      </c>
      <c r="F474" s="41">
        <v>0</v>
      </c>
    </row>
    <row r="475" spans="1:6" ht="15" outlineLevel="4" x14ac:dyDescent="0.25">
      <c r="A475" t="str">
        <f t="shared" si="7"/>
        <v>1006633</v>
      </c>
      <c r="B475" s="39" t="s">
        <v>67</v>
      </c>
      <c r="C475" s="39" t="s">
        <v>177</v>
      </c>
      <c r="D475" s="42">
        <v>33856.300000000003</v>
      </c>
      <c r="E475" s="42">
        <v>0</v>
      </c>
      <c r="F475" s="42">
        <v>0</v>
      </c>
    </row>
    <row r="476" spans="1:6" ht="15" x14ac:dyDescent="0.25">
      <c r="A476" t="str">
        <f t="shared" si="7"/>
        <v>1100</v>
      </c>
      <c r="B476" s="37" t="s">
        <v>68</v>
      </c>
      <c r="C476" s="38"/>
      <c r="D476" s="41">
        <v>1408935.7</v>
      </c>
      <c r="E476" s="41">
        <v>254473.2</v>
      </c>
      <c r="F476" s="41">
        <v>326105.09999999998</v>
      </c>
    </row>
    <row r="477" spans="1:6" ht="15" outlineLevel="1" x14ac:dyDescent="0.25">
      <c r="A477" t="str">
        <f t="shared" si="7"/>
        <v>1101</v>
      </c>
      <c r="B477" s="37" t="s">
        <v>69</v>
      </c>
      <c r="C477" s="38"/>
      <c r="D477" s="41">
        <v>1280501.1000000001</v>
      </c>
      <c r="E477" s="41">
        <v>232756.5</v>
      </c>
      <c r="F477" s="41">
        <v>296823.5</v>
      </c>
    </row>
    <row r="478" spans="1:6" ht="15" outlineLevel="2" x14ac:dyDescent="0.25">
      <c r="A478" t="str">
        <f t="shared" si="7"/>
        <v>1101200</v>
      </c>
      <c r="B478" s="37" t="s">
        <v>69</v>
      </c>
      <c r="C478" s="38" t="s">
        <v>13</v>
      </c>
      <c r="D478" s="41">
        <v>214574.1</v>
      </c>
      <c r="E478" s="41">
        <v>597</v>
      </c>
      <c r="F478" s="41">
        <v>20750.099999999999</v>
      </c>
    </row>
    <row r="479" spans="1:6" ht="15" outlineLevel="3" x14ac:dyDescent="0.25">
      <c r="A479" t="str">
        <f t="shared" si="7"/>
        <v>1101240</v>
      </c>
      <c r="B479" s="37" t="s">
        <v>69</v>
      </c>
      <c r="C479" s="38" t="s">
        <v>14</v>
      </c>
      <c r="D479" s="41">
        <v>214574.1</v>
      </c>
      <c r="E479" s="41">
        <v>597</v>
      </c>
      <c r="F479" s="41">
        <v>20750.099999999999</v>
      </c>
    </row>
    <row r="480" spans="1:6" ht="15" outlineLevel="4" x14ac:dyDescent="0.25">
      <c r="A480" t="str">
        <f t="shared" si="7"/>
        <v>1101243</v>
      </c>
      <c r="B480" s="39" t="s">
        <v>69</v>
      </c>
      <c r="C480" s="39" t="s">
        <v>17</v>
      </c>
      <c r="D480" s="42">
        <v>214474.1</v>
      </c>
      <c r="E480" s="42">
        <v>597</v>
      </c>
      <c r="F480" s="42">
        <v>20650.099999999999</v>
      </c>
    </row>
    <row r="481" spans="1:6" ht="15" outlineLevel="4" x14ac:dyDescent="0.25">
      <c r="A481" t="str">
        <f t="shared" si="7"/>
        <v>1101244</v>
      </c>
      <c r="B481" s="39" t="s">
        <v>69</v>
      </c>
      <c r="C481" s="39" t="s">
        <v>15</v>
      </c>
      <c r="D481" s="42">
        <v>100</v>
      </c>
      <c r="E481" s="42">
        <v>0</v>
      </c>
      <c r="F481" s="42">
        <v>100</v>
      </c>
    </row>
    <row r="482" spans="1:6" ht="15" outlineLevel="2" x14ac:dyDescent="0.25">
      <c r="A482" t="str">
        <f t="shared" si="7"/>
        <v>1101400</v>
      </c>
      <c r="B482" s="37" t="s">
        <v>69</v>
      </c>
      <c r="C482" s="38" t="s">
        <v>26</v>
      </c>
      <c r="D482" s="41">
        <v>8993.2000000000007</v>
      </c>
      <c r="E482" s="41">
        <v>0</v>
      </c>
      <c r="F482" s="41">
        <v>1423.1</v>
      </c>
    </row>
    <row r="483" spans="1:6" ht="15" outlineLevel="3" x14ac:dyDescent="0.25">
      <c r="A483" t="str">
        <f t="shared" si="7"/>
        <v>1101410</v>
      </c>
      <c r="B483" s="37" t="s">
        <v>69</v>
      </c>
      <c r="C483" s="38" t="s">
        <v>27</v>
      </c>
      <c r="D483" s="41">
        <v>8993.2000000000007</v>
      </c>
      <c r="E483" s="41">
        <v>0</v>
      </c>
      <c r="F483" s="41">
        <v>1423.1</v>
      </c>
    </row>
    <row r="484" spans="1:6" ht="15" outlineLevel="4" x14ac:dyDescent="0.25">
      <c r="A484" t="str">
        <f t="shared" si="7"/>
        <v>1101414</v>
      </c>
      <c r="B484" s="39" t="s">
        <v>69</v>
      </c>
      <c r="C484" s="39" t="s">
        <v>28</v>
      </c>
      <c r="D484" s="42">
        <v>8993.2000000000007</v>
      </c>
      <c r="E484" s="42">
        <v>0</v>
      </c>
      <c r="F484" s="42">
        <v>1423.1</v>
      </c>
    </row>
    <row r="485" spans="1:6" ht="15" outlineLevel="2" x14ac:dyDescent="0.25">
      <c r="A485" t="str">
        <f t="shared" si="7"/>
        <v>1101600</v>
      </c>
      <c r="B485" s="37" t="s">
        <v>69</v>
      </c>
      <c r="C485" s="38" t="s">
        <v>29</v>
      </c>
      <c r="D485" s="41">
        <v>1056933.8</v>
      </c>
      <c r="E485" s="41">
        <v>232159.6</v>
      </c>
      <c r="F485" s="41">
        <v>274650.3</v>
      </c>
    </row>
    <row r="486" spans="1:6" ht="15" outlineLevel="3" x14ac:dyDescent="0.25">
      <c r="A486" t="str">
        <f t="shared" si="7"/>
        <v>1101610</v>
      </c>
      <c r="B486" s="37" t="s">
        <v>69</v>
      </c>
      <c r="C486" s="38" t="s">
        <v>30</v>
      </c>
      <c r="D486" s="41">
        <v>1056933.8</v>
      </c>
      <c r="E486" s="41">
        <v>232159.6</v>
      </c>
      <c r="F486" s="41">
        <v>274650.3</v>
      </c>
    </row>
    <row r="487" spans="1:6" ht="15" outlineLevel="4" x14ac:dyDescent="0.25">
      <c r="A487" t="str">
        <f t="shared" si="7"/>
        <v>1101611</v>
      </c>
      <c r="B487" s="39" t="s">
        <v>69</v>
      </c>
      <c r="C487" s="39" t="s">
        <v>31</v>
      </c>
      <c r="D487" s="42">
        <v>1022621.1</v>
      </c>
      <c r="E487" s="42">
        <v>230807.4</v>
      </c>
      <c r="F487" s="42">
        <v>265846.09999999998</v>
      </c>
    </row>
    <row r="488" spans="1:6" ht="15" outlineLevel="4" x14ac:dyDescent="0.25">
      <c r="A488" t="str">
        <f t="shared" si="7"/>
        <v>1101612</v>
      </c>
      <c r="B488" s="39" t="s">
        <v>69</v>
      </c>
      <c r="C488" s="39" t="s">
        <v>32</v>
      </c>
      <c r="D488" s="42">
        <v>34312.699999999997</v>
      </c>
      <c r="E488" s="42">
        <v>1352.2</v>
      </c>
      <c r="F488" s="42">
        <v>8804.2000000000007</v>
      </c>
    </row>
    <row r="489" spans="1:6" ht="15" outlineLevel="1" x14ac:dyDescent="0.25">
      <c r="A489" t="str">
        <f t="shared" si="7"/>
        <v>1102</v>
      </c>
      <c r="B489" s="37" t="s">
        <v>70</v>
      </c>
      <c r="C489" s="38"/>
      <c r="D489" s="41">
        <v>6971.7</v>
      </c>
      <c r="E489" s="41">
        <v>344.4</v>
      </c>
      <c r="F489" s="41">
        <v>1235.7</v>
      </c>
    </row>
    <row r="490" spans="1:6" ht="15" outlineLevel="2" x14ac:dyDescent="0.25">
      <c r="A490" t="str">
        <f t="shared" si="7"/>
        <v>1102200</v>
      </c>
      <c r="B490" s="37" t="s">
        <v>70</v>
      </c>
      <c r="C490" s="38" t="s">
        <v>13</v>
      </c>
      <c r="D490" s="41">
        <v>6971.7</v>
      </c>
      <c r="E490" s="41">
        <v>344.4</v>
      </c>
      <c r="F490" s="41">
        <v>1235.7</v>
      </c>
    </row>
    <row r="491" spans="1:6" ht="15" outlineLevel="3" x14ac:dyDescent="0.25">
      <c r="A491" t="str">
        <f t="shared" si="7"/>
        <v>1102240</v>
      </c>
      <c r="B491" s="37" t="s">
        <v>70</v>
      </c>
      <c r="C491" s="38" t="s">
        <v>14</v>
      </c>
      <c r="D491" s="41">
        <v>6971.7</v>
      </c>
      <c r="E491" s="41">
        <v>344.4</v>
      </c>
      <c r="F491" s="41">
        <v>1235.7</v>
      </c>
    </row>
    <row r="492" spans="1:6" ht="15" outlineLevel="4" x14ac:dyDescent="0.25">
      <c r="A492" t="str">
        <f t="shared" si="7"/>
        <v>1102244</v>
      </c>
      <c r="B492" s="39" t="s">
        <v>70</v>
      </c>
      <c r="C492" s="39" t="s">
        <v>15</v>
      </c>
      <c r="D492" s="42">
        <v>6971.7</v>
      </c>
      <c r="E492" s="42">
        <v>344.4</v>
      </c>
      <c r="F492" s="42">
        <v>1235.7</v>
      </c>
    </row>
    <row r="493" spans="1:6" ht="15" outlineLevel="1" x14ac:dyDescent="0.25">
      <c r="A493" t="str">
        <f t="shared" si="7"/>
        <v>1105</v>
      </c>
      <c r="B493" s="37" t="s">
        <v>71</v>
      </c>
      <c r="C493" s="38"/>
      <c r="D493" s="41">
        <v>121462.9</v>
      </c>
      <c r="E493" s="41">
        <v>21372.2</v>
      </c>
      <c r="F493" s="41">
        <v>28045.9</v>
      </c>
    </row>
    <row r="494" spans="1:6" ht="15" outlineLevel="2" x14ac:dyDescent="0.25">
      <c r="A494" t="str">
        <f t="shared" si="7"/>
        <v>1105100</v>
      </c>
      <c r="B494" s="37" t="s">
        <v>71</v>
      </c>
      <c r="C494" s="38" t="s">
        <v>8</v>
      </c>
      <c r="D494" s="41">
        <v>111549.2</v>
      </c>
      <c r="E494" s="41">
        <v>20057.5</v>
      </c>
      <c r="F494" s="41">
        <v>26073.200000000001</v>
      </c>
    </row>
    <row r="495" spans="1:6" ht="15" outlineLevel="3" x14ac:dyDescent="0.25">
      <c r="A495" t="str">
        <f t="shared" si="7"/>
        <v>1105110</v>
      </c>
      <c r="B495" s="37" t="s">
        <v>71</v>
      </c>
      <c r="C495" s="38" t="s">
        <v>23</v>
      </c>
      <c r="D495" s="41">
        <v>65518</v>
      </c>
      <c r="E495" s="41">
        <v>12225.5</v>
      </c>
      <c r="F495" s="41">
        <v>14544.7</v>
      </c>
    </row>
    <row r="496" spans="1:6" ht="15" outlineLevel="4" x14ac:dyDescent="0.25">
      <c r="A496" t="str">
        <f t="shared" si="7"/>
        <v>1105111</v>
      </c>
      <c r="B496" s="39" t="s">
        <v>71</v>
      </c>
      <c r="C496" s="39" t="s">
        <v>24</v>
      </c>
      <c r="D496" s="42">
        <v>48740.6</v>
      </c>
      <c r="E496" s="42">
        <v>9795.7999999999993</v>
      </c>
      <c r="F496" s="42">
        <v>10891.9</v>
      </c>
    </row>
    <row r="497" spans="1:6" ht="15" outlineLevel="4" x14ac:dyDescent="0.25">
      <c r="A497" t="str">
        <f t="shared" si="7"/>
        <v>1105112</v>
      </c>
      <c r="B497" s="39" t="s">
        <v>71</v>
      </c>
      <c r="C497" s="39" t="s">
        <v>25</v>
      </c>
      <c r="D497" s="42">
        <v>2474.5</v>
      </c>
      <c r="E497" s="42">
        <v>40</v>
      </c>
      <c r="F497" s="42">
        <v>650</v>
      </c>
    </row>
    <row r="498" spans="1:6" ht="15" outlineLevel="4" x14ac:dyDescent="0.25">
      <c r="A498" t="str">
        <f t="shared" si="7"/>
        <v>1105119</v>
      </c>
      <c r="B498" s="39" t="s">
        <v>71</v>
      </c>
      <c r="C498" s="39" t="s">
        <v>157</v>
      </c>
      <c r="D498" s="42">
        <v>14302.9</v>
      </c>
      <c r="E498" s="42">
        <v>2389.6999999999998</v>
      </c>
      <c r="F498" s="42">
        <v>3002.8</v>
      </c>
    </row>
    <row r="499" spans="1:6" ht="15" outlineLevel="3" x14ac:dyDescent="0.25">
      <c r="A499" t="str">
        <f t="shared" si="7"/>
        <v>1105120</v>
      </c>
      <c r="B499" s="37" t="s">
        <v>71</v>
      </c>
      <c r="C499" s="38" t="s">
        <v>9</v>
      </c>
      <c r="D499" s="41">
        <v>46031.199999999997</v>
      </c>
      <c r="E499" s="41">
        <v>7832</v>
      </c>
      <c r="F499" s="41">
        <v>11528.5</v>
      </c>
    </row>
    <row r="500" spans="1:6" ht="15" outlineLevel="4" x14ac:dyDescent="0.25">
      <c r="A500" t="str">
        <f t="shared" si="7"/>
        <v>1105121</v>
      </c>
      <c r="B500" s="39" t="s">
        <v>71</v>
      </c>
      <c r="C500" s="39" t="s">
        <v>10</v>
      </c>
      <c r="D500" s="42">
        <v>35008.9</v>
      </c>
      <c r="E500" s="42">
        <v>6051.5</v>
      </c>
      <c r="F500" s="42">
        <v>8591</v>
      </c>
    </row>
    <row r="501" spans="1:6" ht="15" outlineLevel="4" x14ac:dyDescent="0.25">
      <c r="A501" t="str">
        <f t="shared" si="7"/>
        <v>1105122</v>
      </c>
      <c r="B501" s="39" t="s">
        <v>71</v>
      </c>
      <c r="C501" s="39" t="s">
        <v>11</v>
      </c>
      <c r="D501" s="42">
        <v>1450.6</v>
      </c>
      <c r="E501" s="42">
        <v>248.6</v>
      </c>
      <c r="F501" s="42">
        <v>870</v>
      </c>
    </row>
    <row r="502" spans="1:6" ht="15" outlineLevel="4" x14ac:dyDescent="0.25">
      <c r="A502" t="str">
        <f t="shared" si="7"/>
        <v>1105129</v>
      </c>
      <c r="B502" s="39" t="s">
        <v>71</v>
      </c>
      <c r="C502" s="39" t="s">
        <v>156</v>
      </c>
      <c r="D502" s="42">
        <v>9571.7000000000007</v>
      </c>
      <c r="E502" s="42">
        <v>1531.9</v>
      </c>
      <c r="F502" s="42">
        <v>2067.5</v>
      </c>
    </row>
    <row r="503" spans="1:6" ht="15" outlineLevel="2" x14ac:dyDescent="0.25">
      <c r="A503" t="str">
        <f t="shared" si="7"/>
        <v>1105200</v>
      </c>
      <c r="B503" s="37" t="s">
        <v>71</v>
      </c>
      <c r="C503" s="38" t="s">
        <v>13</v>
      </c>
      <c r="D503" s="41">
        <v>9396.9</v>
      </c>
      <c r="E503" s="41">
        <v>1223.9000000000001</v>
      </c>
      <c r="F503" s="41">
        <v>1877.7</v>
      </c>
    </row>
    <row r="504" spans="1:6" ht="15" outlineLevel="3" x14ac:dyDescent="0.25">
      <c r="A504" t="str">
        <f t="shared" si="7"/>
        <v>1105240</v>
      </c>
      <c r="B504" s="37" t="s">
        <v>71</v>
      </c>
      <c r="C504" s="38" t="s">
        <v>14</v>
      </c>
      <c r="D504" s="41">
        <v>9396.9</v>
      </c>
      <c r="E504" s="41">
        <v>1223.9000000000001</v>
      </c>
      <c r="F504" s="41">
        <v>1877.7</v>
      </c>
    </row>
    <row r="505" spans="1:6" ht="15" outlineLevel="4" x14ac:dyDescent="0.25">
      <c r="A505" t="str">
        <f t="shared" si="7"/>
        <v>1105244</v>
      </c>
      <c r="B505" s="39" t="s">
        <v>71</v>
      </c>
      <c r="C505" s="39" t="s">
        <v>15</v>
      </c>
      <c r="D505" s="42">
        <v>8658.7999999999993</v>
      </c>
      <c r="E505" s="42">
        <v>1160</v>
      </c>
      <c r="F505" s="42">
        <v>1701.3</v>
      </c>
    </row>
    <row r="506" spans="1:6" ht="15" outlineLevel="4" x14ac:dyDescent="0.25">
      <c r="A506" t="str">
        <f t="shared" si="7"/>
        <v>1105247</v>
      </c>
      <c r="B506" s="39" t="s">
        <v>71</v>
      </c>
      <c r="C506" s="39" t="s">
        <v>193</v>
      </c>
      <c r="D506" s="42">
        <v>738.1</v>
      </c>
      <c r="E506" s="42">
        <v>63.9</v>
      </c>
      <c r="F506" s="42">
        <v>176.4</v>
      </c>
    </row>
    <row r="507" spans="1:6" ht="15" outlineLevel="2" x14ac:dyDescent="0.25">
      <c r="A507" t="str">
        <f t="shared" si="7"/>
        <v>1105300</v>
      </c>
      <c r="B507" s="37" t="s">
        <v>71</v>
      </c>
      <c r="C507" s="38" t="s">
        <v>46</v>
      </c>
      <c r="D507" s="41">
        <v>516.79999999999995</v>
      </c>
      <c r="E507" s="41">
        <v>90.8</v>
      </c>
      <c r="F507" s="41">
        <v>95</v>
      </c>
    </row>
    <row r="508" spans="1:6" ht="15" outlineLevel="3" x14ac:dyDescent="0.25">
      <c r="A508" t="str">
        <f t="shared" si="7"/>
        <v>1105320</v>
      </c>
      <c r="B508" s="37" t="s">
        <v>71</v>
      </c>
      <c r="C508" s="38" t="s">
        <v>54</v>
      </c>
      <c r="D508" s="41">
        <v>516.79999999999995</v>
      </c>
      <c r="E508" s="41">
        <v>90.8</v>
      </c>
      <c r="F508" s="41">
        <v>95</v>
      </c>
    </row>
    <row r="509" spans="1:6" ht="15" outlineLevel="4" x14ac:dyDescent="0.25">
      <c r="A509" t="str">
        <f t="shared" si="7"/>
        <v>1105321</v>
      </c>
      <c r="B509" s="39" t="s">
        <v>71</v>
      </c>
      <c r="C509" s="39" t="s">
        <v>55</v>
      </c>
      <c r="D509" s="42">
        <v>516.79999999999995</v>
      </c>
      <c r="E509" s="42">
        <v>90.8</v>
      </c>
      <c r="F509" s="42">
        <v>95</v>
      </c>
    </row>
    <row r="510" spans="1:6" ht="15" x14ac:dyDescent="0.25">
      <c r="A510" t="str">
        <f t="shared" si="7"/>
        <v>1200</v>
      </c>
      <c r="B510" s="37" t="s">
        <v>72</v>
      </c>
      <c r="C510" s="38"/>
      <c r="D510" s="41">
        <v>119250.2</v>
      </c>
      <c r="E510" s="41">
        <v>29731.1</v>
      </c>
      <c r="F510" s="41">
        <v>34428</v>
      </c>
    </row>
    <row r="511" spans="1:6" ht="15" outlineLevel="1" x14ac:dyDescent="0.25">
      <c r="A511" t="str">
        <f t="shared" si="7"/>
        <v>1201</v>
      </c>
      <c r="B511" s="37" t="s">
        <v>185</v>
      </c>
      <c r="C511" s="38"/>
      <c r="D511" s="41">
        <v>45970.9</v>
      </c>
      <c r="E511" s="41">
        <v>10198.299999999999</v>
      </c>
      <c r="F511" s="41">
        <v>11226.1</v>
      </c>
    </row>
    <row r="512" spans="1:6" ht="15" outlineLevel="2" x14ac:dyDescent="0.25">
      <c r="A512" t="str">
        <f t="shared" si="7"/>
        <v>1201600</v>
      </c>
      <c r="B512" s="37" t="s">
        <v>185</v>
      </c>
      <c r="C512" s="38" t="s">
        <v>29</v>
      </c>
      <c r="D512" s="41">
        <v>45970.9</v>
      </c>
      <c r="E512" s="41">
        <v>10198.299999999999</v>
      </c>
      <c r="F512" s="41">
        <v>11226.1</v>
      </c>
    </row>
    <row r="513" spans="1:6" ht="15" outlineLevel="3" x14ac:dyDescent="0.25">
      <c r="A513" t="str">
        <f t="shared" si="7"/>
        <v>1201620</v>
      </c>
      <c r="B513" s="37" t="s">
        <v>185</v>
      </c>
      <c r="C513" s="38" t="s">
        <v>49</v>
      </c>
      <c r="D513" s="41">
        <v>45970.9</v>
      </c>
      <c r="E513" s="41">
        <v>10198.299999999999</v>
      </c>
      <c r="F513" s="41">
        <v>11226.1</v>
      </c>
    </row>
    <row r="514" spans="1:6" ht="15" outlineLevel="4" x14ac:dyDescent="0.25">
      <c r="A514" t="str">
        <f t="shared" si="7"/>
        <v>1201621</v>
      </c>
      <c r="B514" s="39" t="s">
        <v>185</v>
      </c>
      <c r="C514" s="39" t="s">
        <v>50</v>
      </c>
      <c r="D514" s="42">
        <v>45286.6</v>
      </c>
      <c r="E514" s="42">
        <v>10198.299999999999</v>
      </c>
      <c r="F514" s="42">
        <v>10706.1</v>
      </c>
    </row>
    <row r="515" spans="1:6" ht="15" outlineLevel="4" x14ac:dyDescent="0.25">
      <c r="A515" t="str">
        <f t="shared" si="7"/>
        <v>1201622</v>
      </c>
      <c r="B515" s="39" t="s">
        <v>185</v>
      </c>
      <c r="C515" s="39" t="s">
        <v>51</v>
      </c>
      <c r="D515" s="42">
        <v>684.3</v>
      </c>
      <c r="E515" s="42">
        <v>0</v>
      </c>
      <c r="F515" s="42">
        <v>520</v>
      </c>
    </row>
    <row r="516" spans="1:6" ht="15" outlineLevel="1" x14ac:dyDescent="0.25">
      <c r="A516" t="str">
        <f t="shared" si="7"/>
        <v>1202</v>
      </c>
      <c r="B516" s="37" t="s">
        <v>73</v>
      </c>
      <c r="C516" s="38"/>
      <c r="D516" s="41">
        <v>73279.3</v>
      </c>
      <c r="E516" s="41">
        <v>19532.8</v>
      </c>
      <c r="F516" s="41">
        <v>23201.9</v>
      </c>
    </row>
    <row r="517" spans="1:6" ht="15" outlineLevel="2" x14ac:dyDescent="0.25">
      <c r="A517" t="str">
        <f t="shared" si="7"/>
        <v>1202200</v>
      </c>
      <c r="B517" s="37" t="s">
        <v>73</v>
      </c>
      <c r="C517" s="38" t="s">
        <v>13</v>
      </c>
      <c r="D517" s="41">
        <v>2237.8000000000002</v>
      </c>
      <c r="E517" s="41">
        <v>0</v>
      </c>
      <c r="F517" s="41">
        <v>2237.8000000000002</v>
      </c>
    </row>
    <row r="518" spans="1:6" ht="15" outlineLevel="3" x14ac:dyDescent="0.25">
      <c r="A518" t="str">
        <f t="shared" si="7"/>
        <v>1202240</v>
      </c>
      <c r="B518" s="37" t="s">
        <v>73</v>
      </c>
      <c r="C518" s="38" t="s">
        <v>14</v>
      </c>
      <c r="D518" s="41">
        <v>2237.8000000000002</v>
      </c>
      <c r="E518" s="41">
        <v>0</v>
      </c>
      <c r="F518" s="41">
        <v>2237.8000000000002</v>
      </c>
    </row>
    <row r="519" spans="1:6" ht="15" outlineLevel="4" x14ac:dyDescent="0.25">
      <c r="A519" t="str">
        <f t="shared" si="7"/>
        <v>1202243</v>
      </c>
      <c r="B519" s="39" t="s">
        <v>73</v>
      </c>
      <c r="C519" s="39" t="s">
        <v>17</v>
      </c>
      <c r="D519" s="42">
        <v>2237.8000000000002</v>
      </c>
      <c r="E519" s="42">
        <v>0</v>
      </c>
      <c r="F519" s="42">
        <v>2237.8000000000002</v>
      </c>
    </row>
    <row r="520" spans="1:6" ht="15" outlineLevel="2" x14ac:dyDescent="0.25">
      <c r="A520" t="str">
        <f t="shared" si="7"/>
        <v>1202600</v>
      </c>
      <c r="B520" s="37" t="s">
        <v>73</v>
      </c>
      <c r="C520" s="38" t="s">
        <v>29</v>
      </c>
      <c r="D520" s="41">
        <v>71041.5</v>
      </c>
      <c r="E520" s="41">
        <v>19532.8</v>
      </c>
      <c r="F520" s="41">
        <v>20964.099999999999</v>
      </c>
    </row>
    <row r="521" spans="1:6" ht="15" outlineLevel="3" x14ac:dyDescent="0.25">
      <c r="A521" t="str">
        <f t="shared" si="7"/>
        <v>1202620</v>
      </c>
      <c r="B521" s="37" t="s">
        <v>73</v>
      </c>
      <c r="C521" s="38" t="s">
        <v>49</v>
      </c>
      <c r="D521" s="41">
        <v>71041.5</v>
      </c>
      <c r="E521" s="41">
        <v>19532.8</v>
      </c>
      <c r="F521" s="41">
        <v>20964.099999999999</v>
      </c>
    </row>
    <row r="522" spans="1:6" ht="15" outlineLevel="4" x14ac:dyDescent="0.25">
      <c r="A522" t="str">
        <f t="shared" si="7"/>
        <v>1202621</v>
      </c>
      <c r="B522" s="39" t="s">
        <v>73</v>
      </c>
      <c r="C522" s="39" t="s">
        <v>50</v>
      </c>
      <c r="D522" s="42">
        <v>70167</v>
      </c>
      <c r="E522" s="42">
        <v>19347.8</v>
      </c>
      <c r="F522" s="42">
        <v>20544.099999999999</v>
      </c>
    </row>
    <row r="523" spans="1:6" ht="15" outlineLevel="4" x14ac:dyDescent="0.25">
      <c r="A523" t="str">
        <f t="shared" si="7"/>
        <v>1202622</v>
      </c>
      <c r="B523" s="39" t="s">
        <v>73</v>
      </c>
      <c r="C523" s="39" t="s">
        <v>51</v>
      </c>
      <c r="D523" s="42">
        <v>874.5</v>
      </c>
      <c r="E523" s="42">
        <v>185</v>
      </c>
      <c r="F523" s="42">
        <v>420</v>
      </c>
    </row>
    <row r="524" spans="1:6" ht="15" x14ac:dyDescent="0.25">
      <c r="A524" t="str">
        <f t="shared" si="7"/>
        <v>1300</v>
      </c>
      <c r="B524" s="37" t="s">
        <v>255</v>
      </c>
      <c r="C524" s="38"/>
      <c r="D524" s="41">
        <v>12990.4</v>
      </c>
      <c r="E524" s="41">
        <v>0</v>
      </c>
      <c r="F524" s="41">
        <v>0</v>
      </c>
    </row>
    <row r="525" spans="1:6" ht="15" outlineLevel="1" x14ac:dyDescent="0.25">
      <c r="A525" t="str">
        <f t="shared" si="7"/>
        <v>1301</v>
      </c>
      <c r="B525" s="37" t="s">
        <v>256</v>
      </c>
      <c r="C525" s="38"/>
      <c r="D525" s="41">
        <v>12990.4</v>
      </c>
      <c r="E525" s="41">
        <v>0</v>
      </c>
      <c r="F525" s="41">
        <v>0</v>
      </c>
    </row>
    <row r="526" spans="1:6" ht="15" outlineLevel="2" x14ac:dyDescent="0.25">
      <c r="A526" t="str">
        <f t="shared" ref="A526:A528" si="8">CONCATENATE(B526,C526)</f>
        <v>1301700</v>
      </c>
      <c r="B526" s="37" t="s">
        <v>256</v>
      </c>
      <c r="C526" s="38" t="s">
        <v>257</v>
      </c>
      <c r="D526" s="41">
        <v>12990.4</v>
      </c>
      <c r="E526" s="41">
        <v>0</v>
      </c>
      <c r="F526" s="41">
        <v>0</v>
      </c>
    </row>
    <row r="527" spans="1:6" ht="15" outlineLevel="3" x14ac:dyDescent="0.25">
      <c r="A527" t="str">
        <f t="shared" si="8"/>
        <v>1301730</v>
      </c>
      <c r="B527" s="37" t="s">
        <v>256</v>
      </c>
      <c r="C527" s="38" t="s">
        <v>275</v>
      </c>
      <c r="D527" s="41">
        <v>12990.4</v>
      </c>
      <c r="E527" s="41">
        <v>0</v>
      </c>
      <c r="F527" s="41">
        <v>0</v>
      </c>
    </row>
    <row r="528" spans="1:6" ht="15" outlineLevel="4" x14ac:dyDescent="0.25">
      <c r="A528" t="str">
        <f t="shared" si="8"/>
        <v>1301730</v>
      </c>
      <c r="B528" s="39" t="s">
        <v>256</v>
      </c>
      <c r="C528" s="39" t="s">
        <v>275</v>
      </c>
      <c r="D528" s="42">
        <v>12990.4</v>
      </c>
      <c r="E528" s="42">
        <v>0</v>
      </c>
      <c r="F528" s="42">
        <v>0</v>
      </c>
    </row>
  </sheetData>
  <customSheetViews>
    <customSheetView guid="{EC1DDABA-87E5-4CA0-BDFA-3176D5C21D42}" state="hidden" topLeftCell="A25">
      <selection activeCell="F18" sqref="F18"/>
      <pageMargins left="0.7" right="0.7" top="0.75" bottom="0.75" header="0.3" footer="0.3"/>
    </customSheetView>
    <customSheetView guid="{F8C4027D-D6CA-4157-8FAE-71E83CC44D4D}" state="hidden" topLeftCell="A25">
      <selection activeCell="F18" sqref="F18"/>
      <pageMargins left="0.7" right="0.7" top="0.75" bottom="0.75" header="0.3" footer="0.3"/>
    </customSheetView>
    <customSheetView guid="{B1E9D3A3-6A2B-4E76-A163-C3C5D3CBC4BC}">
      <selection activeCell="L8" sqref="L8"/>
      <pageMargins left="0.7" right="0.7" top="0.75" bottom="0.75" header="0.3" footer="0.3"/>
    </customSheetView>
    <customSheetView guid="{B358A58E-8635-4813-99A2-4F1FD4FD075C}">
      <selection activeCell="L8" sqref="L8"/>
      <pageMargins left="0.7" right="0.7" top="0.75" bottom="0.75" header="0.3" footer="0.3"/>
    </customSheetView>
    <customSheetView guid="{34FCE91F-37BB-4E1C-80D8-8DC0E1239857}">
      <selection activeCell="L8" sqref="L8"/>
      <pageMargins left="0.7" right="0.7" top="0.75" bottom="0.75" header="0.3" footer="0.3"/>
    </customSheetView>
    <customSheetView guid="{87167B54-14FD-40B4-B520-8ADAF9DCA900}">
      <selection activeCell="D18" sqref="D18"/>
      <pageMargins left="0.7" right="0.7" top="0.75" bottom="0.75" header="0.3" footer="0.3"/>
    </customSheetView>
    <customSheetView guid="{354784A5-404C-43C6-9215-508293194394}" state="hidden" topLeftCell="A25">
      <selection activeCell="F18" sqref="F18"/>
      <pageMargins left="0.7" right="0.7" top="0.75" bottom="0.75" header="0.3" footer="0.3"/>
    </customSheetView>
    <customSheetView guid="{8F1248FC-EA8E-4DC7-8B97-6406CD1514A9}" state="hidden" topLeftCell="A25">
      <selection activeCell="F18" sqref="F18"/>
      <pageMargins left="0.7" right="0.7" top="0.75" bottom="0.75" header="0.3" footer="0.3"/>
    </customSheetView>
    <customSheetView guid="{DE0F5E73-EF4C-476D-B6AE-BFEFF57E867A}" state="hidden" topLeftCell="A25">
      <selection activeCell="F18" sqref="F18"/>
      <pageMargins left="0.7" right="0.7" top="0.75" bottom="0.75" header="0.3" footer="0.3"/>
    </customSheetView>
  </customSheetViews>
  <mergeCells count="5">
    <mergeCell ref="B1:G1"/>
    <mergeCell ref="B6:I6"/>
    <mergeCell ref="B7:H7"/>
    <mergeCell ref="B8:H8"/>
    <mergeCell ref="B9:H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7</vt:i4>
      </vt:variant>
    </vt:vector>
  </HeadingPairs>
  <TitlesOfParts>
    <vt:vector size="12" baseType="lpstr">
      <vt:lpstr>доходы</vt:lpstr>
      <vt:lpstr>расходы</vt:lpstr>
      <vt:lpstr>источники</vt:lpstr>
      <vt:lpstr>резервный фонд</vt:lpstr>
      <vt:lpstr>Лист1</vt:lpstr>
      <vt:lpstr>доходы!Заголовки_для_печати</vt:lpstr>
      <vt:lpstr>источники!Заголовки_для_печати</vt:lpstr>
      <vt:lpstr>расходы!Заголовки_для_печати</vt:lpstr>
      <vt:lpstr>Лист1</vt:lpstr>
      <vt:lpstr>доходы!Область_печати</vt:lpstr>
      <vt:lpstr>источники!Область_печати</vt:lpstr>
      <vt:lpstr>расходы!Область_печати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Воробьёва Надежда Павловна</dc:creator>
  <cp:lastModifiedBy>Хотина Кристина Игоревна</cp:lastModifiedBy>
  <cp:lastPrinted>2024-12-17T10:28:42Z</cp:lastPrinted>
  <dcterms:created xsi:type="dcterms:W3CDTF">2016-04-27T02:46:00Z</dcterms:created>
  <dcterms:modified xsi:type="dcterms:W3CDTF">2024-12-17T10:28:45Z</dcterms:modified>
</cp:coreProperties>
</file>